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Таблица" sheetId="1" r:id="rId1"/>
  </sheets>
  <definedNames>
    <definedName name="_xlnm.Print_Titles" localSheetId="0">'Таблица'!$7:$7</definedName>
    <definedName name="_xlnm.Print_Area" localSheetId="0">'Таблица'!$A:$IV</definedName>
  </definedNames>
  <calcPr fullCalcOnLoad="1"/>
</workbook>
</file>

<file path=xl/sharedStrings.xml><?xml version="1.0" encoding="utf-8"?>
<sst xmlns="http://schemas.openxmlformats.org/spreadsheetml/2006/main" count="102" uniqueCount="63">
  <si>
    <t>Position</t>
  </si>
  <si>
    <t>Department</t>
  </si>
  <si>
    <t>KPI criteria</t>
  </si>
  <si>
    <t>Weight</t>
  </si>
  <si>
    <t>Target</t>
  </si>
  <si>
    <t>Comments</t>
  </si>
  <si>
    <t>Total</t>
  </si>
  <si>
    <t>Name</t>
  </si>
  <si>
    <t>Tab №</t>
  </si>
  <si>
    <t>Bonus plan</t>
  </si>
  <si>
    <t>Bonus fact</t>
  </si>
  <si>
    <t>Acheved</t>
  </si>
  <si>
    <t>Tax &amp; Treasury Supervisor</t>
  </si>
  <si>
    <t>Finance</t>
  </si>
  <si>
    <t>Treasury Assistant</t>
  </si>
  <si>
    <t>Cashier</t>
  </si>
  <si>
    <t>Closing of cash information on time</t>
  </si>
  <si>
    <t>A/P and Disbursements Supervisor</t>
  </si>
  <si>
    <t>To meet all deadlines of closing schedule</t>
  </si>
  <si>
    <t>Accounts Payable clerk</t>
  </si>
  <si>
    <r>
      <t xml:space="preserve">To provide correct cash documents to Tax&amp;Treasury Spr </t>
    </r>
    <r>
      <rPr>
        <b/>
        <sz val="8"/>
        <rFont val="Arial"/>
        <family val="2"/>
      </rPr>
      <t>daily</t>
    </r>
  </si>
  <si>
    <t>Employee Advances clerk</t>
  </si>
  <si>
    <t>Revenues BASIS Supervisor</t>
  </si>
  <si>
    <t xml:space="preserve">Control over all outstanding Empl Receivable balances </t>
  </si>
  <si>
    <t>To meet all deadlines of closing schedule, provide all necessary reports to Finance/Sales depts</t>
  </si>
  <si>
    <t>A/R/ Credit Controller</t>
  </si>
  <si>
    <t>Effective daily credit control within limits and verification of credit controls reports</t>
  </si>
  <si>
    <t>Route Settlement Clerk</t>
  </si>
  <si>
    <r>
      <t>Daily Closing the Routes in time</t>
    </r>
    <r>
      <rPr>
        <sz val="8"/>
        <rFont val="Arial"/>
        <family val="2"/>
      </rPr>
      <t xml:space="preserve"> (to verify all invoices, cash and loads per each driver)</t>
    </r>
  </si>
  <si>
    <r>
      <t xml:space="preserve">To keep drivers shortages/overages records and provide to BASIS Supervisor </t>
    </r>
    <r>
      <rPr>
        <b/>
        <sz val="8"/>
        <rFont val="Arial"/>
        <family val="2"/>
      </rPr>
      <t>daily.</t>
    </r>
  </si>
  <si>
    <r>
      <t>Weekly</t>
    </r>
    <r>
      <rPr>
        <sz val="8"/>
        <rFont val="Arial"/>
        <family val="2"/>
      </rPr>
      <t xml:space="preserve"> reconciliation of coolers records vs. ACCESS Data Base and vs Accounting records</t>
    </r>
  </si>
  <si>
    <t>Costing Supervisor</t>
  </si>
  <si>
    <t>Payroll Specialist</t>
  </si>
  <si>
    <t>Closing payroll on time</t>
  </si>
  <si>
    <t>To provide stock information to HO on time (MERIT)</t>
  </si>
  <si>
    <t>Inventory clerk</t>
  </si>
  <si>
    <r>
      <t>Monthly Reconciliations of proper accounts in</t>
    </r>
    <r>
      <rPr>
        <b/>
        <sz val="8"/>
        <rFont val="Arial"/>
        <family val="2"/>
      </rPr>
      <t xml:space="preserve"> </t>
    </r>
    <r>
      <rPr>
        <sz val="8"/>
        <rFont val="Arial"/>
        <family val="2"/>
      </rPr>
      <t>SCALA</t>
    </r>
  </si>
  <si>
    <t>Fixed Assets Clerk</t>
  </si>
  <si>
    <t>KPI BONUS :</t>
  </si>
  <si>
    <t>KEY PERFORMANCE INDICATORS FOR FINANCE DEPARTMENT</t>
  </si>
  <si>
    <t>Accounting Manager</t>
  </si>
  <si>
    <t xml:space="preserve">Supervision over month end closing to ensure timely closing of accounts in SCALA </t>
  </si>
  <si>
    <r>
      <t xml:space="preserve">Hold </t>
    </r>
    <r>
      <rPr>
        <b/>
        <sz val="8"/>
        <rFont val="Arial"/>
        <family val="2"/>
      </rPr>
      <t>weekly meeting</t>
    </r>
    <r>
      <rPr>
        <sz val="8"/>
        <rFont val="Arial"/>
        <family val="2"/>
      </rPr>
      <t xml:space="preserve"> with FM on accounting issues and bring any significant issues to the attention of FM</t>
    </r>
  </si>
  <si>
    <r>
      <t>Monthly Reconciliation</t>
    </r>
    <r>
      <rPr>
        <sz val="8"/>
        <rFont val="Arial"/>
        <family val="2"/>
      </rPr>
      <t xml:space="preserve"> of all tax accounts in Scala</t>
    </r>
  </si>
  <si>
    <r>
      <t xml:space="preserve">Payroll Tax calculation and reporting on time </t>
    </r>
    <r>
      <rPr>
        <b/>
        <sz val="8"/>
        <rFont val="Arial"/>
        <family val="2"/>
      </rPr>
      <t>on a quarterly basis</t>
    </r>
    <r>
      <rPr>
        <sz val="8"/>
        <rFont val="Arial"/>
        <family val="2"/>
      </rPr>
      <t xml:space="preserve"> to tax authorities</t>
    </r>
  </si>
  <si>
    <r>
      <t xml:space="preserve">Reconciliation of all tax accounts with tax authorities </t>
    </r>
    <r>
      <rPr>
        <b/>
        <sz val="8"/>
        <rFont val="Arial"/>
        <family val="2"/>
      </rPr>
      <t>on a quarterly basis</t>
    </r>
  </si>
  <si>
    <r>
      <t xml:space="preserve">Monthly Reconciliation </t>
    </r>
    <r>
      <rPr>
        <sz val="8"/>
        <rFont val="Arial"/>
        <family val="2"/>
      </rPr>
      <t>of payroll/payroll tax accounts in Scala/Payroll module</t>
    </r>
  </si>
  <si>
    <r>
      <t xml:space="preserve">Bank balance report. Payments planning </t>
    </r>
    <r>
      <rPr>
        <b/>
        <sz val="8"/>
        <rFont val="Arial"/>
        <family val="2"/>
      </rPr>
      <t>(Daily report to CCHBC)</t>
    </r>
  </si>
  <si>
    <r>
      <t>Monthly Reconciliation</t>
    </r>
    <r>
      <rPr>
        <sz val="8"/>
        <rFont val="Arial"/>
        <family val="2"/>
      </rPr>
      <t xml:space="preserve"> of vehicle insurance with insurance companies</t>
    </r>
  </si>
  <si>
    <r>
      <t>Monthly Reconciliation</t>
    </r>
    <r>
      <rPr>
        <sz val="8"/>
        <rFont val="Arial"/>
        <family val="2"/>
      </rPr>
      <t xml:space="preserve"> of proper accounts in Scala</t>
    </r>
  </si>
  <si>
    <r>
      <t>To prepare</t>
    </r>
    <r>
      <rPr>
        <b/>
        <sz val="8"/>
        <rFont val="Arial"/>
        <family val="2"/>
      </rPr>
      <t xml:space="preserve"> Book of purchases for previous month </t>
    </r>
    <r>
      <rPr>
        <sz val="8"/>
        <rFont val="Arial"/>
        <family val="2"/>
      </rPr>
      <t>(Книга покупок)</t>
    </r>
  </si>
  <si>
    <r>
      <t xml:space="preserve">Verification of daily net sales/net loss per Driver, </t>
    </r>
    <r>
      <rPr>
        <b/>
        <sz val="8"/>
        <rFont val="Arial"/>
        <family val="2"/>
      </rPr>
      <t>Closing of prior day sales in time</t>
    </r>
  </si>
  <si>
    <r>
      <t xml:space="preserve">Monthly Reconciliation </t>
    </r>
    <r>
      <rPr>
        <sz val="8"/>
        <rFont val="Arial"/>
        <family val="2"/>
      </rPr>
      <t>of proper accounts in Scala/BASIS</t>
    </r>
  </si>
  <si>
    <t>Monthly Reconciliations of marketing stock accounts in RAP books</t>
  </si>
  <si>
    <t>Monthly Reconciliations of proper accounts in RAP/GAAP books</t>
  </si>
  <si>
    <t>FA accounting in RAP/GAAP in time (additions, writing off)</t>
  </si>
  <si>
    <t>Accounts reconciliation timely review till month end</t>
  </si>
  <si>
    <t xml:space="preserve">Calculation and submission of all taxes on a timely basis </t>
  </si>
  <si>
    <t xml:space="preserve">To meet deadlines of Archive schedule </t>
  </si>
  <si>
    <r>
      <t xml:space="preserve">Invoice - tracking for VAT return </t>
    </r>
    <r>
      <rPr>
        <b/>
        <sz val="8"/>
        <rFont val="Arial"/>
        <family val="2"/>
      </rPr>
      <t>(there should be no invoices more than 4 months old)</t>
    </r>
  </si>
  <si>
    <r>
      <t>Reconciliations with suppliers</t>
    </r>
    <r>
      <rPr>
        <sz val="8"/>
        <rFont val="Arial"/>
        <family val="2"/>
      </rPr>
      <t xml:space="preserve"> (quantity of suppliers will be defined by A/P Supervisor each month)</t>
    </r>
  </si>
  <si>
    <r>
      <t>Supervision of A/R;</t>
    </r>
    <r>
      <rPr>
        <b/>
        <sz val="8"/>
        <rFont val="Arial"/>
        <family val="2"/>
      </rPr>
      <t xml:space="preserve"> Contact with problem DSD customers (more than 1 month old)</t>
    </r>
  </si>
  <si>
    <r>
      <t>Statements with customers</t>
    </r>
    <r>
      <rPr>
        <sz val="8"/>
        <rFont val="Arial"/>
        <family val="2"/>
      </rPr>
      <t xml:space="preserve"> (quantity of customers will be defined by Revenues Supervisor each month)</t>
    </r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</si>
</sst>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;[Red]0.00"/>
    <numFmt numFmtId="181" formatCode="0.0%"/>
  </numFmts>
  <fonts count="42">
    <font>
      <sz val="10"/>
      <name val="Arial"/>
      <family val="0"/>
    </font>
    <font>
      <sz val="9"/>
      <name val="Arial"/>
      <family val="2"/>
    </font>
    <font>
      <b/>
      <sz val="9"/>
      <color indexed="10"/>
      <name val="Arial"/>
      <family val="2"/>
    </font>
    <font>
      <b/>
      <i/>
      <sz val="9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33" borderId="10" xfId="0" applyFont="1" applyFill="1" applyBorder="1" applyAlignment="1">
      <alignment horizontal="left"/>
    </xf>
    <xf numFmtId="9" fontId="5" fillId="33" borderId="10" xfId="55" applyFont="1" applyFill="1" applyBorder="1" applyAlignment="1">
      <alignment horizontal="center"/>
    </xf>
    <xf numFmtId="9" fontId="4" fillId="0" borderId="10" xfId="55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9" fontId="4" fillId="34" borderId="10" xfId="55" applyFont="1" applyFill="1" applyBorder="1" applyAlignment="1">
      <alignment horizontal="center" vertical="center"/>
    </xf>
    <xf numFmtId="0" fontId="4" fillId="35" borderId="1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2" fillId="33" borderId="11" xfId="0" applyFont="1" applyFill="1" applyBorder="1" applyAlignment="1">
      <alignment horizontal="center" vertical="center"/>
    </xf>
    <xf numFmtId="9" fontId="4" fillId="0" borderId="11" xfId="55" applyNumberFormat="1" applyFont="1" applyBorder="1" applyAlignment="1">
      <alignment horizontal="center" vertical="center"/>
    </xf>
    <xf numFmtId="9" fontId="4" fillId="34" borderId="11" xfId="55" applyFont="1" applyFill="1" applyBorder="1" applyAlignment="1">
      <alignment horizontal="center" vertical="center"/>
    </xf>
    <xf numFmtId="0" fontId="4" fillId="0" borderId="13" xfId="0" applyFont="1" applyBorder="1" applyAlignment="1">
      <alignment horizontal="left" vertical="center" wrapText="1"/>
    </xf>
    <xf numFmtId="9" fontId="4" fillId="0" borderId="13" xfId="55" applyNumberFormat="1" applyFont="1" applyBorder="1" applyAlignment="1">
      <alignment horizontal="center" vertical="center"/>
    </xf>
    <xf numFmtId="9" fontId="4" fillId="34" borderId="13" xfId="55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/>
    </xf>
    <xf numFmtId="9" fontId="5" fillId="33" borderId="10" xfId="0" applyNumberFormat="1" applyFont="1" applyFill="1" applyBorder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4" fillId="0" borderId="14" xfId="0" applyFont="1" applyBorder="1" applyAlignment="1">
      <alignment/>
    </xf>
    <xf numFmtId="0" fontId="3" fillId="33" borderId="11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left" vertical="center" wrapText="1"/>
    </xf>
    <xf numFmtId="9" fontId="4" fillId="0" borderId="12" xfId="55" applyNumberFormat="1" applyFont="1" applyBorder="1" applyAlignment="1">
      <alignment horizontal="center" vertical="center"/>
    </xf>
    <xf numFmtId="9" fontId="4" fillId="34" borderId="12" xfId="55" applyFont="1" applyFill="1" applyBorder="1" applyAlignment="1">
      <alignment horizontal="center" vertical="center"/>
    </xf>
    <xf numFmtId="0" fontId="5" fillId="36" borderId="0" xfId="0" applyFont="1" applyFill="1" applyAlignment="1">
      <alignment/>
    </xf>
    <xf numFmtId="0" fontId="5" fillId="36" borderId="14" xfId="0" applyFont="1" applyFill="1" applyBorder="1" applyAlignment="1">
      <alignment horizontal="center"/>
    </xf>
    <xf numFmtId="0" fontId="5" fillId="36" borderId="14" xfId="0" applyFont="1" applyFill="1" applyBorder="1" applyAlignment="1">
      <alignment wrapText="1"/>
    </xf>
    <xf numFmtId="0" fontId="5" fillId="36" borderId="14" xfId="0" applyFont="1" applyFill="1" applyBorder="1" applyAlignment="1">
      <alignment/>
    </xf>
    <xf numFmtId="0" fontId="5" fillId="36" borderId="14" xfId="0" applyFont="1" applyFill="1" applyBorder="1" applyAlignment="1">
      <alignment horizontal="left"/>
    </xf>
    <xf numFmtId="9" fontId="5" fillId="36" borderId="14" xfId="55" applyFont="1" applyFill="1" applyBorder="1" applyAlignment="1">
      <alignment horizontal="center"/>
    </xf>
    <xf numFmtId="9" fontId="5" fillId="36" borderId="14" xfId="0" applyNumberFormat="1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horizontal="center"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 horizontal="left"/>
    </xf>
    <xf numFmtId="9" fontId="5" fillId="36" borderId="0" xfId="55" applyFont="1" applyFill="1" applyBorder="1" applyAlignment="1">
      <alignment horizontal="center"/>
    </xf>
    <xf numFmtId="9" fontId="5" fillId="36" borderId="0" xfId="0" applyNumberFormat="1" applyFont="1" applyFill="1" applyBorder="1" applyAlignment="1">
      <alignment/>
    </xf>
    <xf numFmtId="4" fontId="4" fillId="0" borderId="0" xfId="0" applyNumberFormat="1" applyFont="1" applyAlignment="1">
      <alignment/>
    </xf>
    <xf numFmtId="4" fontId="3" fillId="33" borderId="11" xfId="0" applyNumberFormat="1" applyFont="1" applyFill="1" applyBorder="1" applyAlignment="1">
      <alignment horizontal="center" vertical="center"/>
    </xf>
    <xf numFmtId="4" fontId="4" fillId="0" borderId="10" xfId="0" applyNumberFormat="1" applyFont="1" applyBorder="1" applyAlignment="1">
      <alignment vertical="center"/>
    </xf>
    <xf numFmtId="4" fontId="4" fillId="0" borderId="11" xfId="0" applyNumberFormat="1" applyFont="1" applyBorder="1" applyAlignment="1">
      <alignment vertical="center"/>
    </xf>
    <xf numFmtId="4" fontId="5" fillId="33" borderId="10" xfId="0" applyNumberFormat="1" applyFont="1" applyFill="1" applyBorder="1" applyAlignment="1">
      <alignment/>
    </xf>
    <xf numFmtId="4" fontId="5" fillId="36" borderId="14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vertical="center"/>
    </xf>
    <xf numFmtId="4" fontId="4" fillId="0" borderId="12" xfId="0" applyNumberFormat="1" applyFont="1" applyBorder="1" applyAlignment="1">
      <alignment vertical="center"/>
    </xf>
    <xf numFmtId="4" fontId="5" fillId="36" borderId="0" xfId="0" applyNumberFormat="1" applyFont="1" applyFill="1" applyBorder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4" fontId="7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5" fillId="0" borderId="12" xfId="0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82"/>
  <sheetViews>
    <sheetView showGridLines="0"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"/>
    </sheetView>
  </sheetViews>
  <sheetFormatPr defaultColWidth="9.140625" defaultRowHeight="12.75"/>
  <cols>
    <col min="1" max="1" width="6.28125" style="24" bestFit="1" customWidth="1"/>
    <col min="2" max="2" width="11.140625" style="1" bestFit="1" customWidth="1"/>
    <col min="3" max="3" width="13.57421875" style="1" customWidth="1"/>
    <col min="4" max="4" width="11.28125" style="1" bestFit="1" customWidth="1"/>
    <col min="5" max="5" width="24.00390625" style="1" bestFit="1" customWidth="1"/>
    <col min="6" max="6" width="7.28125" style="1" bestFit="1" customWidth="1"/>
    <col min="7" max="7" width="6.8515625" style="1" bestFit="1" customWidth="1"/>
    <col min="8" max="8" width="8.8515625" style="1" bestFit="1" customWidth="1"/>
    <col min="9" max="9" width="10.57421875" style="45" bestFit="1" customWidth="1"/>
    <col min="10" max="10" width="10.28125" style="45" bestFit="1" customWidth="1"/>
    <col min="11" max="11" width="10.57421875" style="1" bestFit="1" customWidth="1"/>
    <col min="12" max="16384" width="9.140625" style="1" customWidth="1"/>
  </cols>
  <sheetData>
    <row r="2" spans="2:4" ht="12.75">
      <c r="B2" s="25" t="s">
        <v>38</v>
      </c>
      <c r="D2" s="26" t="s">
        <v>39</v>
      </c>
    </row>
    <row r="7" spans="1:11" s="10" customFormat="1" ht="30" customHeight="1">
      <c r="A7" s="11" t="s">
        <v>8</v>
      </c>
      <c r="B7" s="11" t="s">
        <v>7</v>
      </c>
      <c r="C7" s="28" t="s">
        <v>0</v>
      </c>
      <c r="D7" s="28" t="s">
        <v>1</v>
      </c>
      <c r="E7" s="28" t="s">
        <v>2</v>
      </c>
      <c r="F7" s="28" t="s">
        <v>3</v>
      </c>
      <c r="G7" s="28" t="s">
        <v>4</v>
      </c>
      <c r="H7" s="28" t="s">
        <v>11</v>
      </c>
      <c r="I7" s="46" t="s">
        <v>9</v>
      </c>
      <c r="J7" s="46" t="s">
        <v>10</v>
      </c>
      <c r="K7" s="28" t="s">
        <v>5</v>
      </c>
    </row>
    <row r="8" spans="1:11" ht="33.75">
      <c r="A8" s="58">
        <v>1</v>
      </c>
      <c r="B8" s="61"/>
      <c r="C8" s="63" t="s">
        <v>40</v>
      </c>
      <c r="D8" s="58" t="s">
        <v>13</v>
      </c>
      <c r="E8" s="5" t="s">
        <v>41</v>
      </c>
      <c r="F8" s="4">
        <v>0.55</v>
      </c>
      <c r="G8" s="4">
        <f>F8</f>
        <v>0.55</v>
      </c>
      <c r="H8" s="8">
        <v>0.5</v>
      </c>
      <c r="I8" s="47">
        <f>$I$11*F8</f>
        <v>2181.8500000000004</v>
      </c>
      <c r="J8" s="47">
        <f>H8*I8/F8</f>
        <v>1983.5000000000002</v>
      </c>
      <c r="K8" s="6"/>
    </row>
    <row r="9" spans="1:11" ht="22.5">
      <c r="A9" s="59"/>
      <c r="B9" s="62"/>
      <c r="C9" s="64"/>
      <c r="D9" s="66"/>
      <c r="E9" s="5" t="s">
        <v>56</v>
      </c>
      <c r="F9" s="4">
        <v>0.3</v>
      </c>
      <c r="G9" s="4">
        <f>F9</f>
        <v>0.3</v>
      </c>
      <c r="H9" s="8">
        <v>0.3</v>
      </c>
      <c r="I9" s="47">
        <f>$I$11*F9</f>
        <v>1190.1</v>
      </c>
      <c r="J9" s="47">
        <f>H9*I9/F9</f>
        <v>1190.1</v>
      </c>
      <c r="K9" s="7"/>
    </row>
    <row r="10" spans="1:11" ht="45">
      <c r="A10" s="60"/>
      <c r="B10" s="62"/>
      <c r="C10" s="64"/>
      <c r="D10" s="66"/>
      <c r="E10" s="6" t="s">
        <v>42</v>
      </c>
      <c r="F10" s="12">
        <v>0.15</v>
      </c>
      <c r="G10" s="12">
        <f>F10</f>
        <v>0.15</v>
      </c>
      <c r="H10" s="13">
        <v>0.15</v>
      </c>
      <c r="I10" s="48">
        <f>$I$11*F10</f>
        <v>595.05</v>
      </c>
      <c r="J10" s="48">
        <f>H10*I10/F10</f>
        <v>595.05</v>
      </c>
      <c r="K10" s="7"/>
    </row>
    <row r="11" spans="1:11" s="20" customFormat="1" ht="11.25">
      <c r="A11" s="23"/>
      <c r="B11" s="17"/>
      <c r="C11" s="18"/>
      <c r="D11" s="18"/>
      <c r="E11" s="2" t="s">
        <v>6</v>
      </c>
      <c r="F11" s="3">
        <f>SUM(F8:F10)</f>
        <v>1</v>
      </c>
      <c r="G11" s="3">
        <f>SUM(G8:G10)</f>
        <v>1</v>
      </c>
      <c r="H11" s="3">
        <f>SUM(H8:H10)</f>
        <v>0.9500000000000001</v>
      </c>
      <c r="I11" s="49">
        <v>3967</v>
      </c>
      <c r="J11" s="49">
        <f>SUM(J8:J10)</f>
        <v>3768.6500000000005</v>
      </c>
      <c r="K11" s="19"/>
    </row>
    <row r="12" spans="1:11" s="20" customFormat="1" ht="11.25">
      <c r="A12" s="33"/>
      <c r="B12" s="34"/>
      <c r="C12" s="35"/>
      <c r="D12" s="35"/>
      <c r="E12" s="36"/>
      <c r="F12" s="37"/>
      <c r="G12" s="37"/>
      <c r="H12" s="37"/>
      <c r="I12" s="50"/>
      <c r="J12" s="50"/>
      <c r="K12" s="38"/>
    </row>
    <row r="13" spans="1:11" ht="22.5">
      <c r="A13" s="59">
        <f>A8+1</f>
        <v>2</v>
      </c>
      <c r="B13" s="62"/>
      <c r="C13" s="68" t="s">
        <v>12</v>
      </c>
      <c r="D13" s="59" t="s">
        <v>13</v>
      </c>
      <c r="E13" s="14" t="s">
        <v>57</v>
      </c>
      <c r="F13" s="15">
        <v>0.55</v>
      </c>
      <c r="G13" s="15">
        <f>F13</f>
        <v>0.55</v>
      </c>
      <c r="H13" s="16">
        <v>0.5</v>
      </c>
      <c r="I13" s="51">
        <f>$I$16*F13</f>
        <v>1147.3000000000002</v>
      </c>
      <c r="J13" s="51">
        <f>H13*I13/F13</f>
        <v>1043</v>
      </c>
      <c r="K13" s="7"/>
    </row>
    <row r="14" spans="1:11" ht="22.5">
      <c r="A14" s="59"/>
      <c r="B14" s="62"/>
      <c r="C14" s="64"/>
      <c r="D14" s="66"/>
      <c r="E14" s="21" t="s">
        <v>43</v>
      </c>
      <c r="F14" s="4">
        <v>0.3</v>
      </c>
      <c r="G14" s="4">
        <f>F14</f>
        <v>0.3</v>
      </c>
      <c r="H14" s="8">
        <v>0.3</v>
      </c>
      <c r="I14" s="47">
        <f>$I$16*F14</f>
        <v>625.8</v>
      </c>
      <c r="J14" s="47">
        <f>H14*I14/F14</f>
        <v>625.8</v>
      </c>
      <c r="K14" s="7"/>
    </row>
    <row r="15" spans="1:11" ht="33.75">
      <c r="A15" s="60"/>
      <c r="B15" s="62"/>
      <c r="C15" s="64"/>
      <c r="D15" s="66"/>
      <c r="E15" s="6" t="s">
        <v>45</v>
      </c>
      <c r="F15" s="12">
        <v>0.15</v>
      </c>
      <c r="G15" s="12">
        <f>F15</f>
        <v>0.15</v>
      </c>
      <c r="H15" s="13">
        <v>0.15</v>
      </c>
      <c r="I15" s="48">
        <f>$I$16*F15</f>
        <v>312.9</v>
      </c>
      <c r="J15" s="48">
        <f>H15*I15/F15</f>
        <v>312.9</v>
      </c>
      <c r="K15" s="7"/>
    </row>
    <row r="16" spans="1:11" s="20" customFormat="1" ht="11.25">
      <c r="A16" s="23"/>
      <c r="B16" s="17"/>
      <c r="C16" s="18"/>
      <c r="D16" s="18"/>
      <c r="E16" s="2" t="s">
        <v>6</v>
      </c>
      <c r="F16" s="3">
        <f>SUM(F13:F15)</f>
        <v>1</v>
      </c>
      <c r="G16" s="3">
        <f>SUM(G13:G15)</f>
        <v>1</v>
      </c>
      <c r="H16" s="3">
        <f>SUM(H13:H15)</f>
        <v>0.9500000000000001</v>
      </c>
      <c r="I16" s="49">
        <v>2086</v>
      </c>
      <c r="J16" s="49">
        <f>SUM(J13:J15)</f>
        <v>1981.6999999999998</v>
      </c>
      <c r="K16" s="19"/>
    </row>
    <row r="17" spans="1:11" ht="11.25">
      <c r="A17" s="58">
        <f>A13+1</f>
        <v>3</v>
      </c>
      <c r="B17" s="61"/>
      <c r="C17" s="63" t="s">
        <v>32</v>
      </c>
      <c r="D17" s="58" t="s">
        <v>13</v>
      </c>
      <c r="E17" s="5" t="s">
        <v>33</v>
      </c>
      <c r="F17" s="4">
        <v>0.55</v>
      </c>
      <c r="G17" s="4">
        <v>1</v>
      </c>
      <c r="H17" s="8">
        <v>0.5</v>
      </c>
      <c r="I17" s="47">
        <f>$I$20*F17</f>
        <v>954.8000000000001</v>
      </c>
      <c r="J17" s="47">
        <f>H17*I17/F17</f>
        <v>868</v>
      </c>
      <c r="K17" s="6"/>
    </row>
    <row r="18" spans="1:11" ht="45">
      <c r="A18" s="59"/>
      <c r="B18" s="62"/>
      <c r="C18" s="64"/>
      <c r="D18" s="66"/>
      <c r="E18" s="5" t="s">
        <v>44</v>
      </c>
      <c r="F18" s="4">
        <v>0.3</v>
      </c>
      <c r="G18" s="4">
        <v>1</v>
      </c>
      <c r="H18" s="8">
        <v>0.3</v>
      </c>
      <c r="I18" s="47">
        <f>$I$20*F18</f>
        <v>520.8</v>
      </c>
      <c r="J18" s="47">
        <f>H18*I18/F18</f>
        <v>520.8</v>
      </c>
      <c r="K18" s="7"/>
    </row>
    <row r="19" spans="1:11" ht="33.75">
      <c r="A19" s="60"/>
      <c r="B19" s="62"/>
      <c r="C19" s="65"/>
      <c r="D19" s="67"/>
      <c r="E19" s="21" t="s">
        <v>46</v>
      </c>
      <c r="F19" s="4">
        <v>0.15</v>
      </c>
      <c r="G19" s="4">
        <v>1</v>
      </c>
      <c r="H19" s="8">
        <v>0.15</v>
      </c>
      <c r="I19" s="47">
        <f>$I$20*F19</f>
        <v>260.4</v>
      </c>
      <c r="J19" s="47">
        <f>H19*I19/F19</f>
        <v>260.4</v>
      </c>
      <c r="K19" s="7"/>
    </row>
    <row r="20" spans="1:11" s="20" customFormat="1" ht="11.25">
      <c r="A20" s="23"/>
      <c r="B20" s="17"/>
      <c r="C20" s="18"/>
      <c r="D20" s="18"/>
      <c r="E20" s="2" t="s">
        <v>6</v>
      </c>
      <c r="F20" s="3">
        <f>SUM(F17:F19)</f>
        <v>1</v>
      </c>
      <c r="G20" s="3"/>
      <c r="H20" s="3">
        <f>SUM(H17:H19)</f>
        <v>0.9500000000000001</v>
      </c>
      <c r="I20" s="49">
        <v>1736</v>
      </c>
      <c r="J20" s="49">
        <f>SUM(J17:J19)</f>
        <v>1649.1999999999998</v>
      </c>
      <c r="K20" s="19"/>
    </row>
    <row r="21" spans="1:11" ht="33.75">
      <c r="A21" s="59">
        <f>A17+1</f>
        <v>4</v>
      </c>
      <c r="B21" s="62"/>
      <c r="C21" s="68" t="s">
        <v>14</v>
      </c>
      <c r="D21" s="59" t="s">
        <v>13</v>
      </c>
      <c r="E21" s="14" t="s">
        <v>47</v>
      </c>
      <c r="F21" s="15">
        <v>0.55</v>
      </c>
      <c r="G21" s="15">
        <v>1</v>
      </c>
      <c r="H21" s="16">
        <v>0.5</v>
      </c>
      <c r="I21" s="51">
        <f>$I$24*F21</f>
        <v>839.85</v>
      </c>
      <c r="J21" s="51">
        <f>H21*I21/F21</f>
        <v>763.5</v>
      </c>
      <c r="K21" s="7"/>
    </row>
    <row r="22" spans="1:11" ht="22.5">
      <c r="A22" s="59"/>
      <c r="B22" s="62"/>
      <c r="C22" s="64"/>
      <c r="D22" s="66"/>
      <c r="E22" s="5" t="s">
        <v>58</v>
      </c>
      <c r="F22" s="4">
        <v>0.3</v>
      </c>
      <c r="G22" s="4">
        <v>1</v>
      </c>
      <c r="H22" s="8">
        <v>0.3</v>
      </c>
      <c r="I22" s="47">
        <f>$I$24*F22</f>
        <v>458.09999999999997</v>
      </c>
      <c r="J22" s="47">
        <f>H22*I22/F22</f>
        <v>458.09999999999997</v>
      </c>
      <c r="K22" s="7"/>
    </row>
    <row r="23" spans="1:11" ht="33.75">
      <c r="A23" s="60"/>
      <c r="B23" s="62"/>
      <c r="C23" s="65"/>
      <c r="D23" s="67"/>
      <c r="E23" s="21" t="s">
        <v>48</v>
      </c>
      <c r="F23" s="4">
        <v>0.15</v>
      </c>
      <c r="G23" s="4">
        <v>1</v>
      </c>
      <c r="H23" s="8">
        <v>0.15</v>
      </c>
      <c r="I23" s="47">
        <f>$I$24*F23</f>
        <v>229.04999999999998</v>
      </c>
      <c r="J23" s="47">
        <f>H23*I23/F23</f>
        <v>229.04999999999998</v>
      </c>
      <c r="K23" s="7"/>
    </row>
    <row r="24" spans="1:11" s="20" customFormat="1" ht="11.25">
      <c r="A24" s="23"/>
      <c r="B24" s="17"/>
      <c r="C24" s="18"/>
      <c r="D24" s="18"/>
      <c r="E24" s="2" t="s">
        <v>6</v>
      </c>
      <c r="F24" s="3">
        <f>SUM(F21:F23)</f>
        <v>1</v>
      </c>
      <c r="G24" s="3"/>
      <c r="H24" s="3">
        <f>SUM(H21:H23)</f>
        <v>0.9500000000000001</v>
      </c>
      <c r="I24" s="49">
        <v>1527</v>
      </c>
      <c r="J24" s="49">
        <f>SUM(J21:J23)</f>
        <v>1450.6499999999999</v>
      </c>
      <c r="K24" s="19"/>
    </row>
    <row r="25" spans="1:11" ht="22.5">
      <c r="A25" s="59">
        <f>A21+1</f>
        <v>5</v>
      </c>
      <c r="B25" s="62"/>
      <c r="C25" s="63" t="s">
        <v>15</v>
      </c>
      <c r="D25" s="58" t="s">
        <v>13</v>
      </c>
      <c r="E25" s="5" t="s">
        <v>16</v>
      </c>
      <c r="F25" s="4">
        <v>0.55</v>
      </c>
      <c r="G25" s="4">
        <v>1</v>
      </c>
      <c r="H25" s="8">
        <v>0.5</v>
      </c>
      <c r="I25" s="47">
        <f>$I$28*F25</f>
        <v>783.7500000000001</v>
      </c>
      <c r="J25" s="47">
        <f>H25*I25/F25</f>
        <v>712.5</v>
      </c>
      <c r="K25" s="6"/>
    </row>
    <row r="26" spans="1:11" ht="33.75">
      <c r="A26" s="59"/>
      <c r="B26" s="62"/>
      <c r="C26" s="64"/>
      <c r="D26" s="66"/>
      <c r="E26" s="5" t="s">
        <v>20</v>
      </c>
      <c r="F26" s="4">
        <v>0.3</v>
      </c>
      <c r="G26" s="4">
        <v>1</v>
      </c>
      <c r="H26" s="8">
        <v>0.3</v>
      </c>
      <c r="I26" s="47">
        <f>$I$28*F26</f>
        <v>427.5</v>
      </c>
      <c r="J26" s="47">
        <f>H26*I26/F26</f>
        <v>427.5</v>
      </c>
      <c r="K26" s="14"/>
    </row>
    <row r="27" spans="1:11" ht="11.25">
      <c r="A27" s="60"/>
      <c r="B27" s="62"/>
      <c r="C27" s="64"/>
      <c r="D27" s="66"/>
      <c r="E27" s="29"/>
      <c r="F27" s="30">
        <v>0.15</v>
      </c>
      <c r="G27" s="30">
        <v>1</v>
      </c>
      <c r="H27" s="31">
        <v>0.15</v>
      </c>
      <c r="I27" s="52">
        <f>$I$28*F27</f>
        <v>213.75</v>
      </c>
      <c r="J27" s="52">
        <f>H27*I27/F27</f>
        <v>213.75</v>
      </c>
      <c r="K27" s="7"/>
    </row>
    <row r="28" spans="1:11" s="20" customFormat="1" ht="11.25">
      <c r="A28" s="23"/>
      <c r="B28" s="18"/>
      <c r="C28" s="18"/>
      <c r="D28" s="18"/>
      <c r="E28" s="2" t="s">
        <v>6</v>
      </c>
      <c r="F28" s="3">
        <f>SUM(F25:F27)</f>
        <v>1</v>
      </c>
      <c r="G28" s="3"/>
      <c r="H28" s="3">
        <f>SUM(H25:H27)</f>
        <v>0.9500000000000001</v>
      </c>
      <c r="I28" s="49">
        <v>1425</v>
      </c>
      <c r="J28" s="49">
        <f>SUM(J25:J27)</f>
        <v>1353.75</v>
      </c>
      <c r="K28" s="19"/>
    </row>
    <row r="29" spans="1:11" ht="22.5">
      <c r="A29" s="58">
        <f>A25+1</f>
        <v>6</v>
      </c>
      <c r="B29" s="61"/>
      <c r="C29" s="63" t="s">
        <v>15</v>
      </c>
      <c r="D29" s="58" t="s">
        <v>13</v>
      </c>
      <c r="E29" s="5" t="s">
        <v>16</v>
      </c>
      <c r="F29" s="4">
        <v>0.55</v>
      </c>
      <c r="G29" s="4">
        <v>1</v>
      </c>
      <c r="H29" s="8">
        <v>0.5</v>
      </c>
      <c r="I29" s="47">
        <f>$I$32*F29</f>
        <v>751.85</v>
      </c>
      <c r="J29" s="47">
        <f>H29*I29/F29</f>
        <v>683.5</v>
      </c>
      <c r="K29" s="6"/>
    </row>
    <row r="30" spans="1:11" ht="33.75">
      <c r="A30" s="59"/>
      <c r="B30" s="62"/>
      <c r="C30" s="64"/>
      <c r="D30" s="66"/>
      <c r="E30" s="6" t="s">
        <v>20</v>
      </c>
      <c r="F30" s="4">
        <v>0.3</v>
      </c>
      <c r="G30" s="4">
        <v>1</v>
      </c>
      <c r="H30" s="8">
        <v>0.3</v>
      </c>
      <c r="I30" s="47">
        <f>$I$32*F30</f>
        <v>410.09999999999997</v>
      </c>
      <c r="J30" s="47">
        <f>H30*I30/F30</f>
        <v>410.09999999999997</v>
      </c>
      <c r="K30" s="7"/>
    </row>
    <row r="31" spans="1:11" ht="11.25">
      <c r="A31" s="60"/>
      <c r="B31" s="62"/>
      <c r="C31" s="65"/>
      <c r="D31" s="67"/>
      <c r="E31" s="9"/>
      <c r="F31" s="4">
        <v>0.15</v>
      </c>
      <c r="G31" s="4">
        <v>1</v>
      </c>
      <c r="H31" s="8">
        <v>0.15</v>
      </c>
      <c r="I31" s="47">
        <f>$I$32*F31</f>
        <v>205.04999999999998</v>
      </c>
      <c r="J31" s="47">
        <f>H31*I31/F31</f>
        <v>205.04999999999998</v>
      </c>
      <c r="K31" s="7"/>
    </row>
    <row r="32" spans="1:11" s="20" customFormat="1" ht="11.25">
      <c r="A32" s="23"/>
      <c r="B32" s="18"/>
      <c r="C32" s="18"/>
      <c r="D32" s="18"/>
      <c r="E32" s="2" t="s">
        <v>6</v>
      </c>
      <c r="F32" s="3">
        <f>SUM(F29:F31)</f>
        <v>1</v>
      </c>
      <c r="G32" s="3"/>
      <c r="H32" s="3">
        <f>SUM(H29:H31)</f>
        <v>0.9500000000000001</v>
      </c>
      <c r="I32" s="49">
        <v>1367</v>
      </c>
      <c r="J32" s="49">
        <f>SUM(J29:J31)</f>
        <v>1298.6499999999999</v>
      </c>
      <c r="K32" s="19"/>
    </row>
    <row r="34" spans="1:11" ht="22.5">
      <c r="A34" s="58">
        <f>A29+1</f>
        <v>7</v>
      </c>
      <c r="B34" s="61"/>
      <c r="C34" s="63" t="s">
        <v>17</v>
      </c>
      <c r="D34" s="58" t="s">
        <v>13</v>
      </c>
      <c r="E34" s="5" t="s">
        <v>18</v>
      </c>
      <c r="F34" s="4">
        <v>0.55</v>
      </c>
      <c r="G34" s="4">
        <v>1</v>
      </c>
      <c r="H34" s="8">
        <v>0.55</v>
      </c>
      <c r="I34" s="47">
        <f>$I$37*F34</f>
        <v>1141.8000000000002</v>
      </c>
      <c r="J34" s="47">
        <f>H34*I34/F34</f>
        <v>1141.8000000000002</v>
      </c>
      <c r="K34" s="6"/>
    </row>
    <row r="35" spans="1:11" ht="33.75">
      <c r="A35" s="59"/>
      <c r="B35" s="62"/>
      <c r="C35" s="64"/>
      <c r="D35" s="66"/>
      <c r="E35" s="5" t="s">
        <v>59</v>
      </c>
      <c r="F35" s="4">
        <v>0.3</v>
      </c>
      <c r="G35" s="4">
        <v>1</v>
      </c>
      <c r="H35" s="8">
        <v>0.3</v>
      </c>
      <c r="I35" s="47">
        <f>$I$37*F35</f>
        <v>622.8</v>
      </c>
      <c r="J35" s="47">
        <f>H35*I35/F35</f>
        <v>622.8</v>
      </c>
      <c r="K35" s="7"/>
    </row>
    <row r="36" spans="1:11" ht="33.75">
      <c r="A36" s="60"/>
      <c r="B36" s="62"/>
      <c r="C36" s="64"/>
      <c r="D36" s="66"/>
      <c r="E36" s="6" t="s">
        <v>50</v>
      </c>
      <c r="F36" s="12">
        <v>0.15</v>
      </c>
      <c r="G36" s="12">
        <v>1</v>
      </c>
      <c r="H36" s="13">
        <v>0.15</v>
      </c>
      <c r="I36" s="48">
        <f>$I$37*F36</f>
        <v>311.4</v>
      </c>
      <c r="J36" s="48">
        <f>H36*I36/F36</f>
        <v>311.4</v>
      </c>
      <c r="K36" s="7"/>
    </row>
    <row r="37" spans="1:11" s="20" customFormat="1" ht="11.25">
      <c r="A37" s="23"/>
      <c r="B37" s="17"/>
      <c r="C37" s="18"/>
      <c r="D37" s="18"/>
      <c r="E37" s="2" t="s">
        <v>6</v>
      </c>
      <c r="F37" s="3">
        <f>SUM(F34:F36)</f>
        <v>1</v>
      </c>
      <c r="G37" s="3"/>
      <c r="H37" s="3">
        <f>SUM(H34:H36)</f>
        <v>1</v>
      </c>
      <c r="I37" s="49">
        <v>2076</v>
      </c>
      <c r="J37" s="49">
        <f>SUM(J34:J36)</f>
        <v>2076</v>
      </c>
      <c r="K37" s="19"/>
    </row>
    <row r="38" spans="1:11" ht="22.5">
      <c r="A38" s="58">
        <f>A34+1</f>
        <v>8</v>
      </c>
      <c r="B38" s="61"/>
      <c r="C38" s="63" t="s">
        <v>19</v>
      </c>
      <c r="D38" s="58" t="s">
        <v>13</v>
      </c>
      <c r="E38" s="5" t="s">
        <v>18</v>
      </c>
      <c r="F38" s="4">
        <v>0.55</v>
      </c>
      <c r="G38" s="4">
        <v>1</v>
      </c>
      <c r="H38" s="8">
        <v>0.5</v>
      </c>
      <c r="I38" s="47">
        <f>$I$41*F38</f>
        <v>953.1500000000001</v>
      </c>
      <c r="J38" s="47">
        <f>H38*I38/F38</f>
        <v>866.5</v>
      </c>
      <c r="K38" s="6"/>
    </row>
    <row r="39" spans="1:11" ht="22.5">
      <c r="A39" s="59"/>
      <c r="B39" s="62"/>
      <c r="C39" s="64"/>
      <c r="D39" s="66"/>
      <c r="E39" s="21" t="s">
        <v>49</v>
      </c>
      <c r="F39" s="4">
        <v>0.3</v>
      </c>
      <c r="G39" s="4">
        <v>1</v>
      </c>
      <c r="H39" s="8">
        <v>0.3</v>
      </c>
      <c r="I39" s="47">
        <f>$I$41*F39</f>
        <v>519.9</v>
      </c>
      <c r="J39" s="47">
        <f>H39*I39/F39</f>
        <v>519.9</v>
      </c>
      <c r="K39" s="7"/>
    </row>
    <row r="40" spans="1:11" ht="45">
      <c r="A40" s="59"/>
      <c r="B40" s="62"/>
      <c r="C40" s="64"/>
      <c r="D40" s="66"/>
      <c r="E40" s="22" t="s">
        <v>60</v>
      </c>
      <c r="F40" s="12">
        <v>0.15</v>
      </c>
      <c r="G40" s="12">
        <v>1</v>
      </c>
      <c r="H40" s="13">
        <v>0.15</v>
      </c>
      <c r="I40" s="48">
        <f>$I$41*F40</f>
        <v>259.95</v>
      </c>
      <c r="J40" s="48">
        <f>H40*I40/F40</f>
        <v>259.95</v>
      </c>
      <c r="K40" s="7"/>
    </row>
    <row r="41" spans="1:11" s="20" customFormat="1" ht="11.25">
      <c r="A41" s="23"/>
      <c r="B41" s="17"/>
      <c r="C41" s="18"/>
      <c r="D41" s="18"/>
      <c r="E41" s="2" t="s">
        <v>6</v>
      </c>
      <c r="F41" s="3">
        <f>SUM(F38:F40)</f>
        <v>1</v>
      </c>
      <c r="G41" s="3"/>
      <c r="H41" s="3">
        <f>SUM(H38:H40)</f>
        <v>0.9500000000000001</v>
      </c>
      <c r="I41" s="49">
        <v>1733</v>
      </c>
      <c r="J41" s="49">
        <f>SUM(J38:J40)</f>
        <v>1646.3500000000001</v>
      </c>
      <c r="K41" s="19"/>
    </row>
    <row r="42" spans="1:11" ht="22.5">
      <c r="A42" s="58">
        <f>A38+1</f>
        <v>9</v>
      </c>
      <c r="B42" s="61"/>
      <c r="C42" s="63" t="s">
        <v>21</v>
      </c>
      <c r="D42" s="58" t="s">
        <v>13</v>
      </c>
      <c r="E42" s="5" t="s">
        <v>18</v>
      </c>
      <c r="F42" s="4">
        <v>0.55</v>
      </c>
      <c r="G42" s="4">
        <v>1</v>
      </c>
      <c r="H42" s="8">
        <v>0.5</v>
      </c>
      <c r="I42" s="47">
        <f>$I$45*F42</f>
        <v>953.1500000000001</v>
      </c>
      <c r="J42" s="47">
        <f>H42*I42/F42</f>
        <v>866.5</v>
      </c>
      <c r="K42" s="6"/>
    </row>
    <row r="43" spans="1:11" ht="22.5">
      <c r="A43" s="59"/>
      <c r="B43" s="62"/>
      <c r="C43" s="64"/>
      <c r="D43" s="66"/>
      <c r="E43" s="21" t="s">
        <v>49</v>
      </c>
      <c r="F43" s="4">
        <v>0.3</v>
      </c>
      <c r="G43" s="4">
        <v>1</v>
      </c>
      <c r="H43" s="8">
        <v>0.3</v>
      </c>
      <c r="I43" s="47">
        <f>$I$45*F43</f>
        <v>519.9</v>
      </c>
      <c r="J43" s="47">
        <f>H43*I43/F43</f>
        <v>519.9</v>
      </c>
      <c r="K43" s="7"/>
    </row>
    <row r="44" spans="1:11" ht="22.5">
      <c r="A44" s="59"/>
      <c r="B44" s="62"/>
      <c r="C44" s="64"/>
      <c r="D44" s="66"/>
      <c r="E44" s="6" t="s">
        <v>23</v>
      </c>
      <c r="F44" s="12">
        <v>0.15</v>
      </c>
      <c r="G44" s="12">
        <v>1</v>
      </c>
      <c r="H44" s="13">
        <v>0.15</v>
      </c>
      <c r="I44" s="48">
        <f>$I$45*F44</f>
        <v>259.95</v>
      </c>
      <c r="J44" s="48">
        <f>H44*I44/F44</f>
        <v>259.95</v>
      </c>
      <c r="K44" s="7"/>
    </row>
    <row r="45" spans="1:11" s="20" customFormat="1" ht="11.25">
      <c r="A45" s="23"/>
      <c r="B45" s="17"/>
      <c r="C45" s="18"/>
      <c r="D45" s="18"/>
      <c r="E45" s="2" t="s">
        <v>6</v>
      </c>
      <c r="F45" s="3">
        <f>SUM(F42:F44)</f>
        <v>1</v>
      </c>
      <c r="G45" s="3"/>
      <c r="H45" s="3">
        <f>SUM(H42:H44)</f>
        <v>0.9500000000000001</v>
      </c>
      <c r="I45" s="49">
        <v>1733</v>
      </c>
      <c r="J45" s="49">
        <f>SUM(J42:J44)</f>
        <v>1646.3500000000001</v>
      </c>
      <c r="K45" s="19"/>
    </row>
    <row r="46" spans="1:11" s="32" customFormat="1" ht="11.25">
      <c r="A46" s="40"/>
      <c r="B46" s="41"/>
      <c r="C46" s="39"/>
      <c r="D46" s="39"/>
      <c r="E46" s="42"/>
      <c r="F46" s="43"/>
      <c r="G46" s="43"/>
      <c r="H46" s="43"/>
      <c r="I46" s="53"/>
      <c r="J46" s="53"/>
      <c r="K46" s="44"/>
    </row>
    <row r="47" spans="1:11" s="32" customFormat="1" ht="11.25">
      <c r="A47" s="40"/>
      <c r="B47" s="41"/>
      <c r="C47" s="39"/>
      <c r="D47" s="39"/>
      <c r="E47" s="42"/>
      <c r="F47" s="43"/>
      <c r="G47" s="43"/>
      <c r="H47" s="43"/>
      <c r="I47" s="53"/>
      <c r="J47" s="53"/>
      <c r="K47" s="44"/>
    </row>
    <row r="49" spans="1:11" ht="33.75">
      <c r="A49" s="58">
        <f>A42+1</f>
        <v>10</v>
      </c>
      <c r="B49" s="61"/>
      <c r="C49" s="63" t="s">
        <v>22</v>
      </c>
      <c r="D49" s="58" t="s">
        <v>13</v>
      </c>
      <c r="E49" s="5" t="s">
        <v>51</v>
      </c>
      <c r="F49" s="4">
        <v>0.55</v>
      </c>
      <c r="G49" s="4">
        <v>1</v>
      </c>
      <c r="H49" s="8">
        <v>0.5</v>
      </c>
      <c r="I49" s="47">
        <f>$I$52*F49</f>
        <v>953.1500000000001</v>
      </c>
      <c r="J49" s="47">
        <f>H49*I49/F49</f>
        <v>866.5</v>
      </c>
      <c r="K49" s="6"/>
    </row>
    <row r="50" spans="1:11" ht="33.75">
      <c r="A50" s="59"/>
      <c r="B50" s="62"/>
      <c r="C50" s="64"/>
      <c r="D50" s="66"/>
      <c r="E50" s="5" t="s">
        <v>24</v>
      </c>
      <c r="F50" s="4">
        <v>0.3</v>
      </c>
      <c r="G50" s="4">
        <v>1</v>
      </c>
      <c r="H50" s="8">
        <v>0.3</v>
      </c>
      <c r="I50" s="47">
        <f>$I$52*F50</f>
        <v>519.9</v>
      </c>
      <c r="J50" s="47">
        <f>H50*I50/F50</f>
        <v>519.9</v>
      </c>
      <c r="K50" s="7"/>
    </row>
    <row r="51" spans="1:11" ht="45">
      <c r="A51" s="59"/>
      <c r="B51" s="62"/>
      <c r="C51" s="64"/>
      <c r="D51" s="66"/>
      <c r="E51" s="6" t="s">
        <v>61</v>
      </c>
      <c r="F51" s="12">
        <v>0.15</v>
      </c>
      <c r="G51" s="12">
        <v>1</v>
      </c>
      <c r="H51" s="13">
        <v>0.15</v>
      </c>
      <c r="I51" s="48">
        <f>$I$52*F51</f>
        <v>259.95</v>
      </c>
      <c r="J51" s="48">
        <f>H51*I51/F51</f>
        <v>259.95</v>
      </c>
      <c r="K51" s="7"/>
    </row>
    <row r="52" spans="1:11" s="20" customFormat="1" ht="11.25">
      <c r="A52" s="23"/>
      <c r="B52" s="17"/>
      <c r="C52" s="18"/>
      <c r="D52" s="18"/>
      <c r="E52" s="2" t="s">
        <v>6</v>
      </c>
      <c r="F52" s="3">
        <f>SUM(F49:F51)</f>
        <v>1</v>
      </c>
      <c r="G52" s="3"/>
      <c r="H52" s="3">
        <f>SUM(H49:H51)</f>
        <v>0.9500000000000001</v>
      </c>
      <c r="I52" s="49">
        <v>1733</v>
      </c>
      <c r="J52" s="49">
        <f>SUM(J49:J51)</f>
        <v>1646.3500000000001</v>
      </c>
      <c r="K52" s="19"/>
    </row>
    <row r="53" spans="1:11" ht="22.5">
      <c r="A53" s="58">
        <f>A49+1</f>
        <v>11</v>
      </c>
      <c r="B53" s="61"/>
      <c r="C53" s="63" t="s">
        <v>25</v>
      </c>
      <c r="D53" s="58" t="s">
        <v>13</v>
      </c>
      <c r="E53" s="21" t="s">
        <v>52</v>
      </c>
      <c r="F53" s="4">
        <v>0.55</v>
      </c>
      <c r="G53" s="4">
        <v>1</v>
      </c>
      <c r="H53" s="8">
        <v>0.5</v>
      </c>
      <c r="I53" s="47">
        <f>$I$56*F53</f>
        <v>973.5000000000001</v>
      </c>
      <c r="J53" s="47">
        <f>H53*I53/F53</f>
        <v>885</v>
      </c>
      <c r="K53" s="6"/>
    </row>
    <row r="54" spans="1:11" ht="33.75">
      <c r="A54" s="59"/>
      <c r="B54" s="62"/>
      <c r="C54" s="64"/>
      <c r="D54" s="66"/>
      <c r="E54" s="21" t="s">
        <v>26</v>
      </c>
      <c r="F54" s="4">
        <v>0.3</v>
      </c>
      <c r="G54" s="4">
        <v>1</v>
      </c>
      <c r="H54" s="8">
        <v>0.3</v>
      </c>
      <c r="I54" s="47">
        <f>$I$56*F54</f>
        <v>531</v>
      </c>
      <c r="J54" s="47">
        <f>H54*I54/F54</f>
        <v>531</v>
      </c>
      <c r="K54" s="7"/>
    </row>
    <row r="55" spans="1:11" ht="45">
      <c r="A55" s="59"/>
      <c r="B55" s="62"/>
      <c r="C55" s="64"/>
      <c r="D55" s="66"/>
      <c r="E55" s="22" t="s">
        <v>62</v>
      </c>
      <c r="F55" s="12">
        <v>0.15</v>
      </c>
      <c r="G55" s="12">
        <v>1</v>
      </c>
      <c r="H55" s="13">
        <v>0.15</v>
      </c>
      <c r="I55" s="48">
        <f>$I$56*F55</f>
        <v>265.5</v>
      </c>
      <c r="J55" s="48">
        <f>H55*I55/F55</f>
        <v>265.5</v>
      </c>
      <c r="K55" s="7"/>
    </row>
    <row r="56" spans="1:11" s="20" customFormat="1" ht="11.25">
      <c r="A56" s="23"/>
      <c r="B56" s="17"/>
      <c r="C56" s="18"/>
      <c r="D56" s="18"/>
      <c r="E56" s="2" t="s">
        <v>6</v>
      </c>
      <c r="F56" s="3">
        <f>SUM(F53:F55)</f>
        <v>1</v>
      </c>
      <c r="G56" s="3"/>
      <c r="H56" s="3">
        <f>SUM(H53:H55)</f>
        <v>0.9500000000000001</v>
      </c>
      <c r="I56" s="49">
        <v>1770</v>
      </c>
      <c r="J56" s="49">
        <f>SUM(J53:J55)</f>
        <v>1681.5</v>
      </c>
      <c r="K56" s="19"/>
    </row>
    <row r="57" spans="1:11" ht="33.75">
      <c r="A57" s="58">
        <f>A53+1</f>
        <v>12</v>
      </c>
      <c r="B57" s="61"/>
      <c r="C57" s="63" t="s">
        <v>27</v>
      </c>
      <c r="D57" s="58" t="s">
        <v>13</v>
      </c>
      <c r="E57" s="21" t="s">
        <v>28</v>
      </c>
      <c r="F57" s="4">
        <v>0.55</v>
      </c>
      <c r="G57" s="4">
        <v>1</v>
      </c>
      <c r="H57" s="8">
        <v>0.5</v>
      </c>
      <c r="I57" s="47">
        <f>$I$60*F57</f>
        <v>825.0000000000001</v>
      </c>
      <c r="J57" s="47">
        <f>H57*I57/F57</f>
        <v>750</v>
      </c>
      <c r="K57" s="6"/>
    </row>
    <row r="58" spans="1:11" ht="45">
      <c r="A58" s="59"/>
      <c r="B58" s="62"/>
      <c r="C58" s="64"/>
      <c r="D58" s="66"/>
      <c r="E58" s="5" t="s">
        <v>29</v>
      </c>
      <c r="F58" s="4">
        <v>0.3</v>
      </c>
      <c r="G58" s="4">
        <v>1</v>
      </c>
      <c r="H58" s="8">
        <v>0.3</v>
      </c>
      <c r="I58" s="47">
        <f>$I$60*F58</f>
        <v>450</v>
      </c>
      <c r="J58" s="47">
        <f>H58*I58/F58</f>
        <v>450</v>
      </c>
      <c r="K58" s="7"/>
    </row>
    <row r="59" spans="1:11" ht="33.75">
      <c r="A59" s="59"/>
      <c r="B59" s="62"/>
      <c r="C59" s="64"/>
      <c r="D59" s="66"/>
      <c r="E59" s="22" t="s">
        <v>30</v>
      </c>
      <c r="F59" s="12">
        <v>0.15</v>
      </c>
      <c r="G59" s="12">
        <v>1</v>
      </c>
      <c r="H59" s="13">
        <v>0.15</v>
      </c>
      <c r="I59" s="48">
        <f>$I$60*F59</f>
        <v>225</v>
      </c>
      <c r="J59" s="48">
        <f>H59*I59/F59</f>
        <v>225</v>
      </c>
      <c r="K59" s="7"/>
    </row>
    <row r="60" spans="1:11" s="20" customFormat="1" ht="11.25">
      <c r="A60" s="23"/>
      <c r="B60" s="17"/>
      <c r="C60" s="18"/>
      <c r="D60" s="18"/>
      <c r="E60" s="2" t="s">
        <v>6</v>
      </c>
      <c r="F60" s="3">
        <f>SUM(F57:F59)</f>
        <v>1</v>
      </c>
      <c r="G60" s="3"/>
      <c r="H60" s="3">
        <f>SUM(H57:H59)</f>
        <v>0.9500000000000001</v>
      </c>
      <c r="I60" s="49">
        <v>1500</v>
      </c>
      <c r="J60" s="49">
        <f>SUM(J57:J59)</f>
        <v>1425</v>
      </c>
      <c r="K60" s="19"/>
    </row>
    <row r="61" spans="1:11" s="32" customFormat="1" ht="11.25">
      <c r="A61" s="40"/>
      <c r="B61" s="41"/>
      <c r="C61" s="39"/>
      <c r="D61" s="39"/>
      <c r="E61" s="42"/>
      <c r="F61" s="43"/>
      <c r="G61" s="43"/>
      <c r="H61" s="43"/>
      <c r="I61" s="53"/>
      <c r="J61" s="53"/>
      <c r="K61" s="44"/>
    </row>
    <row r="62" spans="1:11" s="32" customFormat="1" ht="11.25">
      <c r="A62" s="40"/>
      <c r="B62" s="41"/>
      <c r="C62" s="39"/>
      <c r="D62" s="39"/>
      <c r="E62" s="42"/>
      <c r="F62" s="43"/>
      <c r="G62" s="43"/>
      <c r="H62" s="43"/>
      <c r="I62" s="53"/>
      <c r="J62" s="53"/>
      <c r="K62" s="44"/>
    </row>
    <row r="63" spans="1:11" s="32" customFormat="1" ht="11.25">
      <c r="A63" s="40"/>
      <c r="B63" s="41"/>
      <c r="C63" s="39"/>
      <c r="D63" s="39"/>
      <c r="E63" s="42"/>
      <c r="F63" s="43"/>
      <c r="G63" s="43"/>
      <c r="H63" s="43"/>
      <c r="I63" s="53"/>
      <c r="J63" s="53"/>
      <c r="K63" s="44"/>
    </row>
    <row r="64" spans="1:11" s="32" customFormat="1" ht="11.25">
      <c r="A64" s="40"/>
      <c r="B64" s="41"/>
      <c r="C64" s="39"/>
      <c r="D64" s="39"/>
      <c r="E64" s="42"/>
      <c r="F64" s="43"/>
      <c r="G64" s="43"/>
      <c r="H64" s="43"/>
      <c r="I64" s="53"/>
      <c r="J64" s="53"/>
      <c r="K64" s="44"/>
    </row>
    <row r="66" spans="1:11" ht="22.5">
      <c r="A66" s="58">
        <f>A57+1</f>
        <v>13</v>
      </c>
      <c r="B66" s="61"/>
      <c r="C66" s="63" t="s">
        <v>31</v>
      </c>
      <c r="D66" s="58" t="s">
        <v>13</v>
      </c>
      <c r="E66" s="5" t="s">
        <v>18</v>
      </c>
      <c r="F66" s="4">
        <v>0.55</v>
      </c>
      <c r="G66" s="4">
        <v>1</v>
      </c>
      <c r="H66" s="8">
        <v>0.5</v>
      </c>
      <c r="I66" s="47">
        <f>$I$69*F66</f>
        <v>1141.8000000000002</v>
      </c>
      <c r="J66" s="47">
        <f>H66*I66/F66</f>
        <v>1038</v>
      </c>
      <c r="K66" s="6"/>
    </row>
    <row r="67" spans="1:11" ht="33.75">
      <c r="A67" s="59"/>
      <c r="B67" s="62"/>
      <c r="C67" s="64"/>
      <c r="D67" s="66"/>
      <c r="E67" s="21" t="s">
        <v>54</v>
      </c>
      <c r="F67" s="4">
        <v>0.3</v>
      </c>
      <c r="G67" s="4">
        <v>1</v>
      </c>
      <c r="H67" s="8">
        <v>0.3</v>
      </c>
      <c r="I67" s="47">
        <f>$I$69*F67</f>
        <v>622.8</v>
      </c>
      <c r="J67" s="47">
        <f>H67*I67/F67</f>
        <v>622.8</v>
      </c>
      <c r="K67" s="7"/>
    </row>
    <row r="68" spans="1:11" ht="22.5">
      <c r="A68" s="59"/>
      <c r="B68" s="62"/>
      <c r="C68" s="64"/>
      <c r="D68" s="66"/>
      <c r="E68" s="6" t="s">
        <v>34</v>
      </c>
      <c r="F68" s="12">
        <v>0.15</v>
      </c>
      <c r="G68" s="12">
        <v>1</v>
      </c>
      <c r="H68" s="13">
        <v>0.15</v>
      </c>
      <c r="I68" s="48">
        <f>$I$69*F68</f>
        <v>311.4</v>
      </c>
      <c r="J68" s="48">
        <f>H68*I68/F68</f>
        <v>311.4</v>
      </c>
      <c r="K68" s="7"/>
    </row>
    <row r="69" spans="1:11" s="20" customFormat="1" ht="11.25">
      <c r="A69" s="23"/>
      <c r="B69" s="17"/>
      <c r="C69" s="18"/>
      <c r="D69" s="18"/>
      <c r="E69" s="2" t="s">
        <v>6</v>
      </c>
      <c r="F69" s="3">
        <f>SUM(F66:F68)</f>
        <v>1</v>
      </c>
      <c r="G69" s="3"/>
      <c r="H69" s="3">
        <f>SUM(H66:H68)</f>
        <v>0.9500000000000001</v>
      </c>
      <c r="I69" s="49">
        <v>2076</v>
      </c>
      <c r="J69" s="49">
        <f>SUM(J66:J68)</f>
        <v>1972.1999999999998</v>
      </c>
      <c r="K69" s="19"/>
    </row>
    <row r="70" spans="1:11" ht="22.5">
      <c r="A70" s="58">
        <f>A66+1</f>
        <v>14</v>
      </c>
      <c r="B70" s="61"/>
      <c r="C70" s="63" t="s">
        <v>35</v>
      </c>
      <c r="D70" s="58" t="s">
        <v>13</v>
      </c>
      <c r="E70" s="5" t="s">
        <v>18</v>
      </c>
      <c r="F70" s="4">
        <v>0.55</v>
      </c>
      <c r="G70" s="4">
        <v>1</v>
      </c>
      <c r="H70" s="8">
        <v>0.5</v>
      </c>
      <c r="I70" s="47">
        <f>$I$73*F70</f>
        <v>953.1500000000001</v>
      </c>
      <c r="J70" s="47">
        <f>H70*I70/F70</f>
        <v>866.5</v>
      </c>
      <c r="K70" s="6"/>
    </row>
    <row r="71" spans="1:11" ht="33.75">
      <c r="A71" s="59"/>
      <c r="B71" s="62"/>
      <c r="C71" s="64"/>
      <c r="D71" s="66"/>
      <c r="E71" s="21" t="s">
        <v>53</v>
      </c>
      <c r="F71" s="4">
        <v>0.3</v>
      </c>
      <c r="G71" s="4">
        <v>1</v>
      </c>
      <c r="H71" s="8">
        <v>0.3</v>
      </c>
      <c r="I71" s="47">
        <f>$I$73*F71</f>
        <v>519.9</v>
      </c>
      <c r="J71" s="47">
        <f>H71*I71/F71</f>
        <v>519.9</v>
      </c>
      <c r="K71" s="7"/>
    </row>
    <row r="72" spans="1:11" ht="22.5">
      <c r="A72" s="59"/>
      <c r="B72" s="62"/>
      <c r="C72" s="64"/>
      <c r="D72" s="66"/>
      <c r="E72" s="5" t="s">
        <v>36</v>
      </c>
      <c r="F72" s="12">
        <v>0.15</v>
      </c>
      <c r="G72" s="12">
        <v>1</v>
      </c>
      <c r="H72" s="13">
        <v>0.15</v>
      </c>
      <c r="I72" s="48">
        <f>$I$73*F72</f>
        <v>259.95</v>
      </c>
      <c r="J72" s="48">
        <f>H72*I72/F72</f>
        <v>259.95</v>
      </c>
      <c r="K72" s="7"/>
    </row>
    <row r="73" spans="1:11" s="20" customFormat="1" ht="11.25">
      <c r="A73" s="23"/>
      <c r="B73" s="17"/>
      <c r="C73" s="18"/>
      <c r="D73" s="18"/>
      <c r="E73" s="2" t="s">
        <v>6</v>
      </c>
      <c r="F73" s="3">
        <f>SUM(F70:F72)</f>
        <v>1</v>
      </c>
      <c r="G73" s="3"/>
      <c r="H73" s="3">
        <f>SUM(H70:H72)</f>
        <v>0.9500000000000001</v>
      </c>
      <c r="I73" s="49">
        <v>1733</v>
      </c>
      <c r="J73" s="49">
        <f>SUM(J70:J72)</f>
        <v>1646.3500000000001</v>
      </c>
      <c r="K73" s="19"/>
    </row>
    <row r="74" spans="1:11" ht="22.5">
      <c r="A74" s="58">
        <f>A70+1</f>
        <v>15</v>
      </c>
      <c r="B74" s="61"/>
      <c r="C74" s="63" t="s">
        <v>37</v>
      </c>
      <c r="D74" s="58" t="s">
        <v>13</v>
      </c>
      <c r="E74" s="5" t="s">
        <v>55</v>
      </c>
      <c r="F74" s="4">
        <v>0.55</v>
      </c>
      <c r="G74" s="4">
        <v>1</v>
      </c>
      <c r="H74" s="8">
        <v>0.5</v>
      </c>
      <c r="I74" s="47">
        <f>$I$77*F74</f>
        <v>926.7500000000001</v>
      </c>
      <c r="J74" s="47">
        <f>H74*I74/F74</f>
        <v>842.5</v>
      </c>
      <c r="K74" s="6"/>
    </row>
    <row r="75" spans="1:11" ht="22.5">
      <c r="A75" s="59"/>
      <c r="B75" s="62"/>
      <c r="C75" s="64"/>
      <c r="D75" s="66"/>
      <c r="E75" s="5" t="s">
        <v>18</v>
      </c>
      <c r="F75" s="4">
        <v>0.3</v>
      </c>
      <c r="G75" s="4">
        <v>1</v>
      </c>
      <c r="H75" s="8">
        <v>0.3</v>
      </c>
      <c r="I75" s="47">
        <f>$I$77*F75</f>
        <v>505.5</v>
      </c>
      <c r="J75" s="47">
        <f>H75*I75/F75</f>
        <v>505.50000000000006</v>
      </c>
      <c r="K75" s="7"/>
    </row>
    <row r="76" spans="1:11" ht="22.5">
      <c r="A76" s="59"/>
      <c r="B76" s="62"/>
      <c r="C76" s="64"/>
      <c r="D76" s="66"/>
      <c r="E76" s="5" t="s">
        <v>36</v>
      </c>
      <c r="F76" s="12">
        <v>0.15</v>
      </c>
      <c r="G76" s="12">
        <v>1</v>
      </c>
      <c r="H76" s="13">
        <v>0.15</v>
      </c>
      <c r="I76" s="48">
        <f>$I$77*F76</f>
        <v>252.75</v>
      </c>
      <c r="J76" s="48">
        <f>H76*I76/F76</f>
        <v>252.75000000000003</v>
      </c>
      <c r="K76" s="7"/>
    </row>
    <row r="77" spans="1:11" s="20" customFormat="1" ht="11.25">
      <c r="A77" s="23"/>
      <c r="B77" s="17"/>
      <c r="C77" s="18"/>
      <c r="D77" s="18"/>
      <c r="E77" s="2" t="s">
        <v>6</v>
      </c>
      <c r="F77" s="3">
        <f>SUM(F74:F76)</f>
        <v>1</v>
      </c>
      <c r="G77" s="3"/>
      <c r="H77" s="3">
        <f>SUM(H74:H76)</f>
        <v>0.9500000000000001</v>
      </c>
      <c r="I77" s="49">
        <v>1685</v>
      </c>
      <c r="J77" s="49">
        <f>SUM(J74:J76)</f>
        <v>1600.75</v>
      </c>
      <c r="K77" s="19"/>
    </row>
    <row r="78" spans="1:11" s="32" customFormat="1" ht="11.25">
      <c r="A78" s="40"/>
      <c r="B78" s="41"/>
      <c r="C78" s="39"/>
      <c r="D78" s="39"/>
      <c r="E78" s="42"/>
      <c r="F78" s="43"/>
      <c r="G78" s="43"/>
      <c r="H78" s="43"/>
      <c r="I78" s="53"/>
      <c r="J78" s="53"/>
      <c r="K78" s="44"/>
    </row>
    <row r="79" spans="1:10" s="55" customFormat="1" ht="18.75" customHeight="1">
      <c r="A79" s="54"/>
      <c r="C79" s="55" t="s">
        <v>6</v>
      </c>
      <c r="I79" s="56">
        <f>I11+I16+I20+I24+I28+I32+I37+I41+I45+I52+I56+I60+I69+I73+I77</f>
        <v>28147</v>
      </c>
      <c r="J79" s="56">
        <f>J11+J16+J20+J24+J28+J32+J37+J41+J45+J52+J56+J60+J69+J73+J77</f>
        <v>26843.449999999997</v>
      </c>
    </row>
    <row r="80" ht="19.5" customHeight="1">
      <c r="E80" s="57"/>
    </row>
    <row r="82" ht="11.25">
      <c r="E82" s="27"/>
    </row>
  </sheetData>
  <sheetProtection/>
  <mergeCells count="60">
    <mergeCell ref="C21:C23"/>
    <mergeCell ref="D21:D23"/>
    <mergeCell ref="B13:B15"/>
    <mergeCell ref="C13:C15"/>
    <mergeCell ref="D13:D15"/>
    <mergeCell ref="D29:D31"/>
    <mergeCell ref="B25:B27"/>
    <mergeCell ref="D34:D36"/>
    <mergeCell ref="B38:B40"/>
    <mergeCell ref="C38:C40"/>
    <mergeCell ref="D38:D40"/>
    <mergeCell ref="B42:B44"/>
    <mergeCell ref="B49:B51"/>
    <mergeCell ref="C49:C51"/>
    <mergeCell ref="D49:D51"/>
    <mergeCell ref="D42:D44"/>
    <mergeCell ref="D66:D68"/>
    <mergeCell ref="B57:B59"/>
    <mergeCell ref="C57:C59"/>
    <mergeCell ref="D57:D59"/>
    <mergeCell ref="C25:C27"/>
    <mergeCell ref="D25:D27"/>
    <mergeCell ref="D53:D55"/>
    <mergeCell ref="B34:B36"/>
    <mergeCell ref="C34:C36"/>
    <mergeCell ref="B21:B23"/>
    <mergeCell ref="D74:D76"/>
    <mergeCell ref="C8:C10"/>
    <mergeCell ref="D8:D10"/>
    <mergeCell ref="B70:B72"/>
    <mergeCell ref="C70:C72"/>
    <mergeCell ref="D70:D72"/>
    <mergeCell ref="B17:B19"/>
    <mergeCell ref="C17:C19"/>
    <mergeCell ref="D17:D19"/>
    <mergeCell ref="B74:B76"/>
    <mergeCell ref="C74:C76"/>
    <mergeCell ref="C66:C68"/>
    <mergeCell ref="B53:B55"/>
    <mergeCell ref="C53:C55"/>
    <mergeCell ref="B29:B31"/>
    <mergeCell ref="C29:C31"/>
    <mergeCell ref="B66:B68"/>
    <mergeCell ref="C42:C44"/>
    <mergeCell ref="A49:A51"/>
    <mergeCell ref="A53:A55"/>
    <mergeCell ref="A57:A59"/>
    <mergeCell ref="A66:A68"/>
    <mergeCell ref="A70:A72"/>
    <mergeCell ref="A74:A76"/>
    <mergeCell ref="A34:A36"/>
    <mergeCell ref="A42:A44"/>
    <mergeCell ref="A8:A10"/>
    <mergeCell ref="B8:B10"/>
    <mergeCell ref="A17:A19"/>
    <mergeCell ref="A21:A23"/>
    <mergeCell ref="A25:A27"/>
    <mergeCell ref="A29:A31"/>
    <mergeCell ref="A38:A40"/>
    <mergeCell ref="A13:A15"/>
  </mergeCells>
  <printOptions/>
  <pageMargins left="0.58" right="0.24" top="0.6" bottom="0.51" header="0.25" footer="0.19"/>
  <pageSetup horizontalDpi="300" verticalDpi="300" orientation="landscape" paperSize="9" r:id="rId1"/>
  <headerFooter alignWithMargins="0">
    <oddHeader>&amp;L&amp;"Arial,Italic"&amp;9Coca - Cola Vladivostok Bottlers</oddHeader>
    <oddFooter>&amp;C&amp;8Page &amp;P
&amp;"Arial,Italic"For Internal Use&amp;R&amp;8Last printed &amp;D
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Economica.pro</dc:creator>
  <cp:keywords/>
  <dc:description/>
  <cp:lastModifiedBy>DELL</cp:lastModifiedBy>
  <cp:lastPrinted>2002-03-31T02:07:41Z</cp:lastPrinted>
  <dcterms:created xsi:type="dcterms:W3CDTF">2002-03-14T02:53:05Z</dcterms:created>
  <dcterms:modified xsi:type="dcterms:W3CDTF">2017-06-18T06:59:34Z</dcterms:modified>
  <cp:category/>
  <cp:version/>
  <cp:contentType/>
  <cp:contentStatus/>
</cp:coreProperties>
</file>