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rod rus" sheetId="1" r:id="rId1"/>
    <sheet name="Таблица" sheetId="2" r:id="rId2"/>
    <sheet name="Примеры" sheetId="3" r:id="rId3"/>
    <sheet name="Prod eng" sheetId="4" r:id="rId4"/>
  </sheets>
  <definedNames/>
  <calcPr fullCalcOnLoad="1"/>
</workbook>
</file>

<file path=xl/comments2.xml><?xml version="1.0" encoding="utf-8"?>
<comments xmlns="http://schemas.openxmlformats.org/spreadsheetml/2006/main">
  <authors>
    <author>CC User</author>
  </authors>
  <commentList>
    <comment ref="A2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Вариант расчета по  выполнению плана
</t>
        </r>
      </text>
    </comment>
    <comment ref="I6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Если в плане 100%, то сумма 900 руб, если % меньше, то и сумма изменится в меньшую сторону</t>
        </r>
      </text>
    </comment>
    <comment ref="H5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1- в случае выполнения плана.
</t>
        </r>
      </text>
    </comment>
    <comment ref="H4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0- если план не выполнен
</t>
        </r>
      </text>
    </comment>
  </commentList>
</comments>
</file>

<file path=xl/comments3.xml><?xml version="1.0" encoding="utf-8"?>
<comments xmlns="http://schemas.openxmlformats.org/spreadsheetml/2006/main">
  <authors>
    <author>CC User</author>
  </authors>
  <commentList>
    <comment ref="A2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Вариант расчета, когда премия платится от процента выполнения плана
</t>
        </r>
      </text>
    </comment>
    <comment ref="A7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Вариант расчета по  выполнению плана
</t>
        </r>
      </text>
    </comment>
    <comment ref="H9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0- если план не выполнен
</t>
        </r>
      </text>
    </comment>
    <comment ref="H10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1- в случае выполнения плана.
</t>
        </r>
      </text>
    </comment>
    <comment ref="I11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Если в плане 100%, то сумма 900 руб, если % меньше, то и сумма изменится в меньшую сторону</t>
        </r>
      </text>
    </comment>
  </commentList>
</comments>
</file>

<file path=xl/sharedStrings.xml><?xml version="1.0" encoding="utf-8"?>
<sst xmlns="http://schemas.openxmlformats.org/spreadsheetml/2006/main" count="242" uniqueCount="59">
  <si>
    <t>Position</t>
  </si>
  <si>
    <t>Department</t>
  </si>
  <si>
    <t>KPI criteria</t>
  </si>
  <si>
    <t>Weight</t>
  </si>
  <si>
    <t>Target</t>
  </si>
  <si>
    <t>Comments</t>
  </si>
  <si>
    <t>Total</t>
  </si>
  <si>
    <t>Name</t>
  </si>
  <si>
    <t>Tab №</t>
  </si>
  <si>
    <t>Bonus plan</t>
  </si>
  <si>
    <t>Bonus fact</t>
  </si>
  <si>
    <t>Acheved</t>
  </si>
  <si>
    <t>Эффективность линии</t>
  </si>
  <si>
    <t>RGB</t>
  </si>
  <si>
    <t>Индекс качества</t>
  </si>
  <si>
    <t>Продукт</t>
  </si>
  <si>
    <t>Упаковка</t>
  </si>
  <si>
    <t>Ведение документации</t>
  </si>
  <si>
    <t>Использование материалов</t>
  </si>
  <si>
    <t>Концентрат</t>
  </si>
  <si>
    <t>Прочие</t>
  </si>
  <si>
    <t>Трудовая дисциплина</t>
  </si>
  <si>
    <t>Внешний вид</t>
  </si>
  <si>
    <t>Содержание рабочего места</t>
  </si>
  <si>
    <t>Сахар</t>
  </si>
  <si>
    <t>Преформа</t>
  </si>
  <si>
    <t>Пробка</t>
  </si>
  <si>
    <t>Этикетка</t>
  </si>
  <si>
    <t xml:space="preserve">Картон </t>
  </si>
  <si>
    <t>Пленка</t>
  </si>
  <si>
    <t>Производительность</t>
  </si>
  <si>
    <t>Объект заведования</t>
  </si>
  <si>
    <t>PET</t>
  </si>
  <si>
    <t>Production Manager</t>
  </si>
  <si>
    <t>Operation Dpt</t>
  </si>
  <si>
    <t>Production Supervisor</t>
  </si>
  <si>
    <t>Syrup Operator</t>
  </si>
  <si>
    <t>Line Operator           (Blow Molding)</t>
  </si>
  <si>
    <t>Line Operator           (Filler)</t>
  </si>
  <si>
    <t>Line Operator           (Others)</t>
  </si>
  <si>
    <t>Loader</t>
  </si>
  <si>
    <t>Laundress, Cleaner</t>
  </si>
  <si>
    <t>Acheved KPI</t>
  </si>
  <si>
    <t>Sistem Line Efficience</t>
  </si>
  <si>
    <t>QUASIS</t>
  </si>
  <si>
    <t>Reporting</t>
  </si>
  <si>
    <t>Yelds</t>
  </si>
  <si>
    <t>Manufacturing culture</t>
  </si>
  <si>
    <t>Product</t>
  </si>
  <si>
    <t>Package</t>
  </si>
  <si>
    <t>Concentrat</t>
  </si>
  <si>
    <t>Others</t>
  </si>
  <si>
    <t>Sugar</t>
  </si>
  <si>
    <t>Preforms</t>
  </si>
  <si>
    <t>Closures</t>
  </si>
  <si>
    <t>Lables</t>
  </si>
  <si>
    <t>Cartoon</t>
  </si>
  <si>
    <t>Film</t>
  </si>
  <si>
    <t>Productivity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</si>
</sst>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%"/>
  </numFmts>
  <fonts count="48">
    <font>
      <sz val="10"/>
      <name val="Arial"/>
      <family val="0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9" fontId="0" fillId="0" borderId="10" xfId="55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9" fontId="5" fillId="33" borderId="10" xfId="55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2" fontId="0" fillId="0" borderId="10" xfId="0" applyNumberFormat="1" applyFont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8" fillId="33" borderId="10" xfId="0" applyNumberFormat="1" applyFont="1" applyFill="1" applyBorder="1" applyAlignment="1">
      <alignment/>
    </xf>
    <xf numFmtId="1" fontId="0" fillId="0" borderId="10" xfId="55" applyNumberFormat="1" applyFont="1" applyBorder="1" applyAlignment="1">
      <alignment horizontal="center"/>
    </xf>
    <xf numFmtId="1" fontId="5" fillId="33" borderId="10" xfId="55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9" fontId="3" fillId="34" borderId="11" xfId="55" applyFont="1" applyFill="1" applyBorder="1" applyAlignment="1">
      <alignment horizontal="center" vertical="center"/>
    </xf>
    <xf numFmtId="9" fontId="3" fillId="34" borderId="10" xfId="55" applyFont="1" applyFill="1" applyBorder="1" applyAlignment="1">
      <alignment horizontal="center"/>
    </xf>
    <xf numFmtId="9" fontId="3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horizontal="right"/>
    </xf>
    <xf numFmtId="9" fontId="3" fillId="0" borderId="12" xfId="55" applyNumberFormat="1" applyFont="1" applyBorder="1" applyAlignment="1">
      <alignment horizontal="center"/>
    </xf>
    <xf numFmtId="9" fontId="3" fillId="0" borderId="10" xfId="55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9" fontId="3" fillId="0" borderId="11" xfId="55" applyNumberFormat="1" applyFont="1" applyBorder="1" applyAlignment="1">
      <alignment horizontal="center" vertical="center"/>
    </xf>
    <xf numFmtId="10" fontId="3" fillId="0" borderId="10" xfId="55" applyNumberFormat="1" applyFont="1" applyBorder="1" applyAlignment="1">
      <alignment horizontal="center"/>
    </xf>
    <xf numFmtId="173" fontId="3" fillId="0" borderId="10" xfId="55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9" fontId="10" fillId="33" borderId="10" xfId="55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9" fontId="10" fillId="34" borderId="11" xfId="55" applyFont="1" applyFill="1" applyBorder="1" applyAlignment="1">
      <alignment horizontal="center"/>
    </xf>
    <xf numFmtId="0" fontId="0" fillId="0" borderId="0" xfId="0" applyAlignment="1">
      <alignment/>
    </xf>
    <xf numFmtId="0" fontId="12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3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1" fontId="3" fillId="34" borderId="11" xfId="55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9" fontId="3" fillId="35" borderId="10" xfId="55" applyFont="1" applyFill="1" applyBorder="1" applyAlignment="1">
      <alignment horizontal="center"/>
    </xf>
    <xf numFmtId="9" fontId="3" fillId="35" borderId="10" xfId="55" applyNumberFormat="1" applyFont="1" applyFill="1" applyBorder="1" applyAlignment="1">
      <alignment horizontal="center"/>
    </xf>
    <xf numFmtId="10" fontId="3" fillId="35" borderId="10" xfId="55" applyNumberFormat="1" applyFont="1" applyFill="1" applyBorder="1" applyAlignment="1">
      <alignment horizontal="center"/>
    </xf>
    <xf numFmtId="173" fontId="3" fillId="35" borderId="10" xfId="55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9" fontId="3" fillId="35" borderId="11" xfId="55" applyNumberFormat="1" applyFont="1" applyFill="1" applyBorder="1" applyAlignment="1">
      <alignment horizontal="center" vertical="center"/>
    </xf>
    <xf numFmtId="9" fontId="3" fillId="35" borderId="13" xfId="55" applyNumberFormat="1" applyFont="1" applyFill="1" applyBorder="1" applyAlignment="1">
      <alignment horizontal="center" vertical="center"/>
    </xf>
    <xf numFmtId="9" fontId="3" fillId="35" borderId="14" xfId="55" applyNumberFormat="1" applyFont="1" applyFill="1" applyBorder="1" applyAlignment="1">
      <alignment horizontal="center" vertical="center"/>
    </xf>
    <xf numFmtId="173" fontId="3" fillId="35" borderId="11" xfId="55" applyNumberFormat="1" applyFont="1" applyFill="1" applyBorder="1" applyAlignment="1">
      <alignment horizontal="center" vertical="center"/>
    </xf>
    <xf numFmtId="173" fontId="3" fillId="35" borderId="14" xfId="55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" fontId="3" fillId="34" borderId="11" xfId="55" applyNumberFormat="1" applyFont="1" applyFill="1" applyBorder="1" applyAlignment="1">
      <alignment horizontal="center" vertical="center"/>
    </xf>
    <xf numFmtId="1" fontId="3" fillId="34" borderId="13" xfId="55" applyNumberFormat="1" applyFont="1" applyFill="1" applyBorder="1" applyAlignment="1">
      <alignment horizontal="center" vertical="center"/>
    </xf>
    <xf numFmtId="1" fontId="3" fillId="34" borderId="14" xfId="55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right" vertical="center"/>
    </xf>
    <xf numFmtId="2" fontId="3" fillId="34" borderId="14" xfId="0" applyNumberFormat="1" applyFont="1" applyFill="1" applyBorder="1" applyAlignment="1">
      <alignment horizontal="right" vertical="center"/>
    </xf>
    <xf numFmtId="2" fontId="3" fillId="34" borderId="13" xfId="0" applyNumberFormat="1" applyFont="1" applyFill="1" applyBorder="1" applyAlignment="1">
      <alignment horizontal="right" vertical="center"/>
    </xf>
    <xf numFmtId="9" fontId="3" fillId="0" borderId="11" xfId="55" applyNumberFormat="1" applyFont="1" applyBorder="1" applyAlignment="1">
      <alignment horizontal="center" vertical="center"/>
    </xf>
    <xf numFmtId="9" fontId="3" fillId="0" borderId="13" xfId="55" applyNumberFormat="1" applyFont="1" applyBorder="1" applyAlignment="1">
      <alignment horizontal="center" vertical="center"/>
    </xf>
    <xf numFmtId="9" fontId="3" fillId="0" borderId="14" xfId="55" applyNumberFormat="1" applyFont="1" applyBorder="1" applyAlignment="1">
      <alignment horizontal="center" vertical="center"/>
    </xf>
    <xf numFmtId="9" fontId="3" fillId="0" borderId="11" xfId="55" applyNumberFormat="1" applyFont="1" applyBorder="1" applyAlignment="1">
      <alignment horizontal="right" vertical="center"/>
    </xf>
    <xf numFmtId="9" fontId="3" fillId="0" borderId="13" xfId="55" applyNumberFormat="1" applyFont="1" applyBorder="1" applyAlignment="1">
      <alignment horizontal="right" vertical="center"/>
    </xf>
    <xf numFmtId="9" fontId="3" fillId="0" borderId="14" xfId="55" applyNumberFormat="1" applyFont="1" applyBorder="1" applyAlignment="1">
      <alignment horizontal="right"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73" fontId="3" fillId="0" borderId="11" xfId="55" applyNumberFormat="1" applyFont="1" applyBorder="1" applyAlignment="1">
      <alignment horizontal="center" vertical="center"/>
    </xf>
    <xf numFmtId="173" fontId="3" fillId="0" borderId="14" xfId="55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74" zoomScaleNormal="74" zoomScalePageLayoutView="0" workbookViewId="0" topLeftCell="A1">
      <selection activeCell="A1" sqref="A1"/>
    </sheetView>
  </sheetViews>
  <sheetFormatPr defaultColWidth="9.140625" defaultRowHeight="12.75" outlineLevelCol="1"/>
  <cols>
    <col min="1" max="2" width="8.8515625" style="38" customWidth="1"/>
    <col min="3" max="3" width="11.140625" style="38" customWidth="1"/>
    <col min="4" max="4" width="8.8515625" style="38" customWidth="1" outlineLevel="1"/>
    <col min="5" max="5" width="24.57421875" style="38" customWidth="1"/>
    <col min="6" max="6" width="10.140625" style="44" customWidth="1"/>
    <col min="7" max="9" width="11.140625" style="38" customWidth="1"/>
    <col min="10" max="10" width="9.140625" style="38" customWidth="1"/>
    <col min="11" max="13" width="11.140625" style="38" customWidth="1"/>
    <col min="14" max="16384" width="9.140625" style="38" customWidth="1"/>
  </cols>
  <sheetData>
    <row r="1" spans="1:13" s="27" customFormat="1" ht="12">
      <c r="A1" s="40" t="s">
        <v>7</v>
      </c>
      <c r="B1" s="40" t="s">
        <v>8</v>
      </c>
      <c r="C1" s="39" t="s">
        <v>0</v>
      </c>
      <c r="D1" s="39" t="s">
        <v>1</v>
      </c>
      <c r="E1" s="88" t="s">
        <v>2</v>
      </c>
      <c r="F1" s="89"/>
      <c r="G1" s="39" t="s">
        <v>3</v>
      </c>
      <c r="H1" s="39" t="s">
        <v>4</v>
      </c>
      <c r="I1" s="39" t="s">
        <v>42</v>
      </c>
      <c r="J1" s="39" t="s">
        <v>11</v>
      </c>
      <c r="K1" s="39" t="s">
        <v>9</v>
      </c>
      <c r="L1" s="39" t="s">
        <v>10</v>
      </c>
      <c r="M1" s="39" t="s">
        <v>5</v>
      </c>
    </row>
    <row r="2" spans="1:13" s="22" customFormat="1" ht="12.75" customHeight="1">
      <c r="A2" s="83"/>
      <c r="B2" s="83"/>
      <c r="C2" s="83" t="s">
        <v>33</v>
      </c>
      <c r="D2" s="90" t="s">
        <v>34</v>
      </c>
      <c r="E2" s="86" t="s">
        <v>12</v>
      </c>
      <c r="F2" s="18" t="s">
        <v>32</v>
      </c>
      <c r="G2" s="19">
        <v>0.25</v>
      </c>
      <c r="H2" s="20">
        <v>0.63</v>
      </c>
      <c r="I2" s="49">
        <v>0.63</v>
      </c>
      <c r="J2" s="45">
        <f>IF(H2=I2,1,IF(H2&lt;I2,1,0))</f>
        <v>1</v>
      </c>
      <c r="K2" s="46">
        <f aca="true" t="shared" si="0" ref="K2:K7">$K$12*G2</f>
        <v>225</v>
      </c>
      <c r="L2" s="46">
        <f>IF(J2=1,K2,0)</f>
        <v>225</v>
      </c>
      <c r="M2" s="21"/>
    </row>
    <row r="3" spans="1:13" s="27" customFormat="1" ht="12.75" customHeight="1">
      <c r="A3" s="84"/>
      <c r="B3" s="84"/>
      <c r="C3" s="84"/>
      <c r="D3" s="91"/>
      <c r="E3" s="87"/>
      <c r="F3" s="23" t="s">
        <v>13</v>
      </c>
      <c r="G3" s="24">
        <v>0.05</v>
      </c>
      <c r="H3" s="25">
        <v>0.44</v>
      </c>
      <c r="I3" s="50">
        <v>0.44</v>
      </c>
      <c r="J3" s="45">
        <f aca="true" t="shared" si="1" ref="J3:J9">IF(H3=I3,1,IF(H3&lt;I3,1,0))</f>
        <v>1</v>
      </c>
      <c r="K3" s="46">
        <f t="shared" si="0"/>
        <v>45</v>
      </c>
      <c r="L3" s="46">
        <f aca="true" t="shared" si="2" ref="L3:L9">IF(J3=1,K3,0)</f>
        <v>45</v>
      </c>
      <c r="M3" s="26"/>
    </row>
    <row r="4" spans="1:13" s="27" customFormat="1" ht="12.75" customHeight="1">
      <c r="A4" s="84"/>
      <c r="B4" s="84"/>
      <c r="C4" s="84"/>
      <c r="D4" s="91"/>
      <c r="E4" s="69" t="s">
        <v>14</v>
      </c>
      <c r="F4" s="23" t="s">
        <v>15</v>
      </c>
      <c r="G4" s="25">
        <v>0.1</v>
      </c>
      <c r="H4" s="25">
        <v>0.95</v>
      </c>
      <c r="I4" s="50">
        <v>0.95</v>
      </c>
      <c r="J4" s="45">
        <f t="shared" si="1"/>
        <v>1</v>
      </c>
      <c r="K4" s="46">
        <f t="shared" si="0"/>
        <v>90</v>
      </c>
      <c r="L4" s="46">
        <f t="shared" si="2"/>
        <v>90</v>
      </c>
      <c r="M4" s="26"/>
    </row>
    <row r="5" spans="1:13" s="27" customFormat="1" ht="12.75" customHeight="1">
      <c r="A5" s="84"/>
      <c r="B5" s="84"/>
      <c r="C5" s="84"/>
      <c r="D5" s="91"/>
      <c r="E5" s="70"/>
      <c r="F5" s="23" t="s">
        <v>16</v>
      </c>
      <c r="G5" s="25">
        <v>0.1</v>
      </c>
      <c r="H5" s="25">
        <v>0.99</v>
      </c>
      <c r="I5" s="50">
        <v>0.99</v>
      </c>
      <c r="J5" s="45">
        <f t="shared" si="1"/>
        <v>1</v>
      </c>
      <c r="K5" s="46">
        <f t="shared" si="0"/>
        <v>90</v>
      </c>
      <c r="L5" s="46">
        <f t="shared" si="2"/>
        <v>90</v>
      </c>
      <c r="M5" s="26"/>
    </row>
    <row r="6" spans="1:13" s="27" customFormat="1" ht="12.75" customHeight="1">
      <c r="A6" s="84"/>
      <c r="B6" s="84"/>
      <c r="C6" s="84"/>
      <c r="D6" s="91"/>
      <c r="E6" s="41" t="s">
        <v>17</v>
      </c>
      <c r="F6" s="23"/>
      <c r="G6" s="25">
        <v>0.1</v>
      </c>
      <c r="H6" s="25">
        <v>1</v>
      </c>
      <c r="I6" s="50">
        <v>1</v>
      </c>
      <c r="J6" s="45">
        <f t="shared" si="1"/>
        <v>1</v>
      </c>
      <c r="K6" s="46">
        <f t="shared" si="0"/>
        <v>90</v>
      </c>
      <c r="L6" s="46">
        <f t="shared" si="2"/>
        <v>90</v>
      </c>
      <c r="M6" s="26"/>
    </row>
    <row r="7" spans="1:13" s="27" customFormat="1" ht="12.75" customHeight="1">
      <c r="A7" s="84"/>
      <c r="B7" s="84"/>
      <c r="C7" s="84"/>
      <c r="D7" s="91"/>
      <c r="E7" s="69" t="s">
        <v>18</v>
      </c>
      <c r="F7" s="23" t="s">
        <v>19</v>
      </c>
      <c r="G7" s="77">
        <v>0.2</v>
      </c>
      <c r="H7" s="30">
        <v>0.9998</v>
      </c>
      <c r="I7" s="51">
        <v>0.9998</v>
      </c>
      <c r="J7" s="45">
        <f t="shared" si="1"/>
        <v>1</v>
      </c>
      <c r="K7" s="74">
        <f t="shared" si="0"/>
        <v>180</v>
      </c>
      <c r="L7" s="74">
        <f>IF(J7=0,0,IF(J8=0,0,K7))</f>
        <v>0</v>
      </c>
      <c r="M7" s="77"/>
    </row>
    <row r="8" spans="1:13" s="27" customFormat="1" ht="12.75" customHeight="1">
      <c r="A8" s="84"/>
      <c r="B8" s="84"/>
      <c r="C8" s="84"/>
      <c r="D8" s="91"/>
      <c r="E8" s="70"/>
      <c r="F8" s="23" t="s">
        <v>20</v>
      </c>
      <c r="G8" s="79"/>
      <c r="H8" s="31">
        <v>0.995</v>
      </c>
      <c r="I8" s="52">
        <v>0.994</v>
      </c>
      <c r="J8" s="45">
        <f t="shared" si="1"/>
        <v>0</v>
      </c>
      <c r="K8" s="75"/>
      <c r="L8" s="75"/>
      <c r="M8" s="79"/>
    </row>
    <row r="9" spans="1:13" s="27" customFormat="1" ht="12.75" customHeight="1">
      <c r="A9" s="84"/>
      <c r="B9" s="84"/>
      <c r="C9" s="84"/>
      <c r="D9" s="91"/>
      <c r="E9" s="28" t="s">
        <v>21</v>
      </c>
      <c r="F9" s="80"/>
      <c r="G9" s="77">
        <v>0.2</v>
      </c>
      <c r="H9" s="77">
        <v>1</v>
      </c>
      <c r="I9" s="64">
        <v>1</v>
      </c>
      <c r="J9" s="71">
        <f t="shared" si="1"/>
        <v>1</v>
      </c>
      <c r="K9" s="74">
        <f>$K$12*G9</f>
        <v>180</v>
      </c>
      <c r="L9" s="74">
        <f t="shared" si="2"/>
        <v>180</v>
      </c>
      <c r="M9" s="77"/>
    </row>
    <row r="10" spans="1:13" s="27" customFormat="1" ht="12.75" customHeight="1">
      <c r="A10" s="84"/>
      <c r="B10" s="84"/>
      <c r="C10" s="84"/>
      <c r="D10" s="91"/>
      <c r="E10" s="28" t="s">
        <v>22</v>
      </c>
      <c r="F10" s="81"/>
      <c r="G10" s="78"/>
      <c r="H10" s="78"/>
      <c r="I10" s="65"/>
      <c r="J10" s="72"/>
      <c r="K10" s="76"/>
      <c r="L10" s="76"/>
      <c r="M10" s="78"/>
    </row>
    <row r="11" spans="1:13" s="27" customFormat="1" ht="12.75" customHeight="1">
      <c r="A11" s="85"/>
      <c r="B11" s="85"/>
      <c r="C11" s="85"/>
      <c r="D11" s="92"/>
      <c r="E11" s="41" t="s">
        <v>23</v>
      </c>
      <c r="F11" s="82"/>
      <c r="G11" s="79"/>
      <c r="H11" s="79"/>
      <c r="I11" s="66"/>
      <c r="J11" s="73"/>
      <c r="K11" s="75"/>
      <c r="L11" s="75"/>
      <c r="M11" s="79"/>
    </row>
    <row r="12" spans="1:13" s="27" customFormat="1" ht="15.75" customHeight="1">
      <c r="A12" s="32"/>
      <c r="B12" s="32"/>
      <c r="C12" s="32"/>
      <c r="D12" s="32"/>
      <c r="E12" s="33"/>
      <c r="F12" s="42"/>
      <c r="G12" s="34">
        <f>SUM(G2:G10)</f>
        <v>1</v>
      </c>
      <c r="H12" s="34"/>
      <c r="I12" s="34"/>
      <c r="J12" s="34"/>
      <c r="K12" s="47">
        <v>900</v>
      </c>
      <c r="L12" s="47">
        <f>SUM(L2:L11)</f>
        <v>720</v>
      </c>
      <c r="M12" s="35"/>
    </row>
    <row r="13" spans="1:13" s="22" customFormat="1" ht="12.75" customHeight="1">
      <c r="A13" s="83"/>
      <c r="B13" s="83"/>
      <c r="C13" s="83" t="s">
        <v>35</v>
      </c>
      <c r="D13" s="90" t="s">
        <v>34</v>
      </c>
      <c r="E13" s="86" t="s">
        <v>12</v>
      </c>
      <c r="F13" s="18" t="s">
        <v>32</v>
      </c>
      <c r="G13" s="19">
        <v>0.25</v>
      </c>
      <c r="H13" s="20">
        <v>0.63</v>
      </c>
      <c r="I13" s="49">
        <v>0.63</v>
      </c>
      <c r="J13" s="45">
        <f>IF(H13=I13,1,IF(H13&lt;I13,1,0))</f>
        <v>1</v>
      </c>
      <c r="K13" s="46">
        <f aca="true" t="shared" si="3" ref="K13:K18">$K$12*G13</f>
        <v>225</v>
      </c>
      <c r="L13" s="46">
        <f>IF(J13=1,K13,0)</f>
        <v>225</v>
      </c>
      <c r="M13" s="21"/>
    </row>
    <row r="14" spans="1:13" s="27" customFormat="1" ht="12.75" customHeight="1">
      <c r="A14" s="84"/>
      <c r="B14" s="84"/>
      <c r="C14" s="84"/>
      <c r="D14" s="91"/>
      <c r="E14" s="87"/>
      <c r="F14" s="23" t="s">
        <v>13</v>
      </c>
      <c r="G14" s="24">
        <v>0.05</v>
      </c>
      <c r="H14" s="25">
        <v>0.44</v>
      </c>
      <c r="I14" s="50">
        <v>0.44</v>
      </c>
      <c r="J14" s="45">
        <f aca="true" t="shared" si="4" ref="J14:J20">IF(H14=I14,1,IF(H14&lt;I14,1,0))</f>
        <v>1</v>
      </c>
      <c r="K14" s="46">
        <f t="shared" si="3"/>
        <v>45</v>
      </c>
      <c r="L14" s="46">
        <f>IF(J14=1,K14,0)</f>
        <v>45</v>
      </c>
      <c r="M14" s="26"/>
    </row>
    <row r="15" spans="1:13" s="27" customFormat="1" ht="12.75" customHeight="1">
      <c r="A15" s="84"/>
      <c r="B15" s="84"/>
      <c r="C15" s="84"/>
      <c r="D15" s="91"/>
      <c r="E15" s="69" t="s">
        <v>14</v>
      </c>
      <c r="F15" s="23" t="s">
        <v>15</v>
      </c>
      <c r="G15" s="25">
        <v>0.1</v>
      </c>
      <c r="H15" s="25">
        <v>0.95</v>
      </c>
      <c r="I15" s="50">
        <v>0.95</v>
      </c>
      <c r="J15" s="45">
        <f t="shared" si="4"/>
        <v>1</v>
      </c>
      <c r="K15" s="46">
        <f t="shared" si="3"/>
        <v>90</v>
      </c>
      <c r="L15" s="46">
        <f>IF(J15=1,K15,0)</f>
        <v>90</v>
      </c>
      <c r="M15" s="26"/>
    </row>
    <row r="16" spans="1:13" s="27" customFormat="1" ht="12.75" customHeight="1">
      <c r="A16" s="84"/>
      <c r="B16" s="84"/>
      <c r="C16" s="84"/>
      <c r="D16" s="91"/>
      <c r="E16" s="70"/>
      <c r="F16" s="23" t="s">
        <v>16</v>
      </c>
      <c r="G16" s="25">
        <v>0.1</v>
      </c>
      <c r="H16" s="25">
        <v>0.99</v>
      </c>
      <c r="I16" s="50">
        <v>0.99</v>
      </c>
      <c r="J16" s="45">
        <f t="shared" si="4"/>
        <v>1</v>
      </c>
      <c r="K16" s="46">
        <f t="shared" si="3"/>
        <v>90</v>
      </c>
      <c r="L16" s="46">
        <f>IF(J16=1,K16,0)</f>
        <v>90</v>
      </c>
      <c r="M16" s="26"/>
    </row>
    <row r="17" spans="1:13" s="27" customFormat="1" ht="12.75" customHeight="1">
      <c r="A17" s="84"/>
      <c r="B17" s="84"/>
      <c r="C17" s="84"/>
      <c r="D17" s="91"/>
      <c r="E17" s="41" t="s">
        <v>17</v>
      </c>
      <c r="F17" s="23"/>
      <c r="G17" s="25">
        <v>0.1</v>
      </c>
      <c r="H17" s="25">
        <v>1</v>
      </c>
      <c r="I17" s="50">
        <v>1</v>
      </c>
      <c r="J17" s="45">
        <f t="shared" si="4"/>
        <v>1</v>
      </c>
      <c r="K17" s="46">
        <f t="shared" si="3"/>
        <v>90</v>
      </c>
      <c r="L17" s="46">
        <f>IF(J17=1,K17,0)</f>
        <v>90</v>
      </c>
      <c r="M17" s="26"/>
    </row>
    <row r="18" spans="1:13" s="27" customFormat="1" ht="12.75" customHeight="1">
      <c r="A18" s="84"/>
      <c r="B18" s="84"/>
      <c r="C18" s="84"/>
      <c r="D18" s="91"/>
      <c r="E18" s="69" t="s">
        <v>18</v>
      </c>
      <c r="F18" s="23" t="s">
        <v>19</v>
      </c>
      <c r="G18" s="77">
        <v>0.2</v>
      </c>
      <c r="H18" s="30">
        <v>0.9998</v>
      </c>
      <c r="I18" s="51">
        <v>0.9998</v>
      </c>
      <c r="J18" s="45">
        <f t="shared" si="4"/>
        <v>1</v>
      </c>
      <c r="K18" s="74">
        <f t="shared" si="3"/>
        <v>180</v>
      </c>
      <c r="L18" s="74">
        <f>IF(J18=0,0,IF(J19=0,0,K18))</f>
        <v>180</v>
      </c>
      <c r="M18" s="77"/>
    </row>
    <row r="19" spans="1:13" s="27" customFormat="1" ht="12.75" customHeight="1">
      <c r="A19" s="84"/>
      <c r="B19" s="84"/>
      <c r="C19" s="84"/>
      <c r="D19" s="91"/>
      <c r="E19" s="70"/>
      <c r="F19" s="23" t="s">
        <v>20</v>
      </c>
      <c r="G19" s="79"/>
      <c r="H19" s="31">
        <v>0.995</v>
      </c>
      <c r="I19" s="52">
        <v>0.995</v>
      </c>
      <c r="J19" s="45">
        <f t="shared" si="4"/>
        <v>1</v>
      </c>
      <c r="K19" s="75"/>
      <c r="L19" s="75"/>
      <c r="M19" s="79"/>
    </row>
    <row r="20" spans="1:13" s="27" customFormat="1" ht="12.75" customHeight="1">
      <c r="A20" s="84"/>
      <c r="B20" s="84"/>
      <c r="C20" s="84"/>
      <c r="D20" s="91"/>
      <c r="E20" s="28" t="s">
        <v>21</v>
      </c>
      <c r="F20" s="80"/>
      <c r="G20" s="77">
        <v>0.2</v>
      </c>
      <c r="H20" s="77">
        <v>1</v>
      </c>
      <c r="I20" s="64">
        <v>1</v>
      </c>
      <c r="J20" s="71">
        <f t="shared" si="4"/>
        <v>1</v>
      </c>
      <c r="K20" s="74">
        <f>$K$12*G20</f>
        <v>180</v>
      </c>
      <c r="L20" s="74">
        <f>IF(J20=1,K20,0)</f>
        <v>180</v>
      </c>
      <c r="M20" s="77"/>
    </row>
    <row r="21" spans="1:13" s="27" customFormat="1" ht="12.75" customHeight="1">
      <c r="A21" s="84"/>
      <c r="B21" s="84"/>
      <c r="C21" s="84"/>
      <c r="D21" s="91"/>
      <c r="E21" s="28" t="s">
        <v>22</v>
      </c>
      <c r="F21" s="81"/>
      <c r="G21" s="78"/>
      <c r="H21" s="78"/>
      <c r="I21" s="65"/>
      <c r="J21" s="72"/>
      <c r="K21" s="76"/>
      <c r="L21" s="76"/>
      <c r="M21" s="78"/>
    </row>
    <row r="22" spans="1:13" s="27" customFormat="1" ht="12.75" customHeight="1">
      <c r="A22" s="85"/>
      <c r="B22" s="85"/>
      <c r="C22" s="85"/>
      <c r="D22" s="92"/>
      <c r="E22" s="41" t="s">
        <v>23</v>
      </c>
      <c r="F22" s="82"/>
      <c r="G22" s="79"/>
      <c r="H22" s="79"/>
      <c r="I22" s="66"/>
      <c r="J22" s="73"/>
      <c r="K22" s="75"/>
      <c r="L22" s="75"/>
      <c r="M22" s="79"/>
    </row>
    <row r="23" spans="1:13" s="27" customFormat="1" ht="15.75" customHeight="1">
      <c r="A23" s="32"/>
      <c r="B23" s="32"/>
      <c r="C23" s="32"/>
      <c r="D23" s="32"/>
      <c r="E23" s="33"/>
      <c r="F23" s="42"/>
      <c r="G23" s="34">
        <f>SUM(G13:G22)</f>
        <v>1</v>
      </c>
      <c r="H23" s="34"/>
      <c r="I23" s="34"/>
      <c r="J23" s="34"/>
      <c r="K23" s="47">
        <f>K12</f>
        <v>900</v>
      </c>
      <c r="L23" s="47">
        <f>SUM(L13:L22)</f>
        <v>900</v>
      </c>
      <c r="M23" s="35"/>
    </row>
    <row r="24" spans="1:13" s="22" customFormat="1" ht="15.75" customHeight="1">
      <c r="A24" s="83"/>
      <c r="B24" s="83"/>
      <c r="C24" s="83" t="s">
        <v>36</v>
      </c>
      <c r="D24" s="90" t="s">
        <v>34</v>
      </c>
      <c r="E24" s="86" t="s">
        <v>12</v>
      </c>
      <c r="F24" s="18" t="s">
        <v>32</v>
      </c>
      <c r="G24" s="19">
        <v>0.25</v>
      </c>
      <c r="H24" s="20">
        <v>0.63</v>
      </c>
      <c r="I24" s="49">
        <v>0.63</v>
      </c>
      <c r="J24" s="45">
        <f>IF(H24=I24,1,IF(H24&lt;I24,1,0))</f>
        <v>1</v>
      </c>
      <c r="K24" s="46">
        <f aca="true" t="shared" si="5" ref="K24:K29">$K$12*G24</f>
        <v>225</v>
      </c>
      <c r="L24" s="46">
        <f>IF(J24=1,K24,0)</f>
        <v>225</v>
      </c>
      <c r="M24" s="21"/>
    </row>
    <row r="25" spans="1:13" s="27" customFormat="1" ht="12.75" customHeight="1">
      <c r="A25" s="84"/>
      <c r="B25" s="84"/>
      <c r="C25" s="84"/>
      <c r="D25" s="91"/>
      <c r="E25" s="87"/>
      <c r="F25" s="23" t="s">
        <v>13</v>
      </c>
      <c r="G25" s="24">
        <v>0.05</v>
      </c>
      <c r="H25" s="25">
        <v>0.44</v>
      </c>
      <c r="I25" s="50">
        <v>0.44</v>
      </c>
      <c r="J25" s="45">
        <f aca="true" t="shared" si="6" ref="J25:J31">IF(H25=I25,1,IF(H25&lt;I25,1,0))</f>
        <v>1</v>
      </c>
      <c r="K25" s="46">
        <f t="shared" si="5"/>
        <v>45</v>
      </c>
      <c r="L25" s="46">
        <f>IF(J25=1,K25,0)</f>
        <v>45</v>
      </c>
      <c r="M25" s="26"/>
    </row>
    <row r="26" spans="1:13" s="27" customFormat="1" ht="13.5" customHeight="1">
      <c r="A26" s="84"/>
      <c r="B26" s="84"/>
      <c r="C26" s="84"/>
      <c r="D26" s="91"/>
      <c r="E26" s="69" t="s">
        <v>14</v>
      </c>
      <c r="F26" s="23" t="s">
        <v>15</v>
      </c>
      <c r="G26" s="25">
        <v>0.1</v>
      </c>
      <c r="H26" s="25">
        <v>0.95</v>
      </c>
      <c r="I26" s="50">
        <v>0.95</v>
      </c>
      <c r="J26" s="45">
        <f t="shared" si="6"/>
        <v>1</v>
      </c>
      <c r="K26" s="46">
        <f t="shared" si="5"/>
        <v>90</v>
      </c>
      <c r="L26" s="46">
        <f>IF(J26=1,K26,0)</f>
        <v>90</v>
      </c>
      <c r="M26" s="26"/>
    </row>
    <row r="27" spans="1:13" s="27" customFormat="1" ht="12">
      <c r="A27" s="84"/>
      <c r="B27" s="84"/>
      <c r="C27" s="84"/>
      <c r="D27" s="91"/>
      <c r="E27" s="70"/>
      <c r="F27" s="23" t="s">
        <v>16</v>
      </c>
      <c r="G27" s="25">
        <v>0.1</v>
      </c>
      <c r="H27" s="25">
        <v>0.99</v>
      </c>
      <c r="I27" s="50">
        <v>0.99</v>
      </c>
      <c r="J27" s="45">
        <f t="shared" si="6"/>
        <v>1</v>
      </c>
      <c r="K27" s="46">
        <f t="shared" si="5"/>
        <v>90</v>
      </c>
      <c r="L27" s="46">
        <f>IF(J27=1,K27,0)</f>
        <v>90</v>
      </c>
      <c r="M27" s="26"/>
    </row>
    <row r="28" spans="1:13" s="27" customFormat="1" ht="12">
      <c r="A28" s="84"/>
      <c r="B28" s="84"/>
      <c r="C28" s="84"/>
      <c r="D28" s="91"/>
      <c r="E28" s="41" t="s">
        <v>17</v>
      </c>
      <c r="F28" s="23"/>
      <c r="G28" s="25">
        <v>0.1</v>
      </c>
      <c r="H28" s="25">
        <v>1</v>
      </c>
      <c r="I28" s="50">
        <v>1</v>
      </c>
      <c r="J28" s="45">
        <f t="shared" si="6"/>
        <v>1</v>
      </c>
      <c r="K28" s="46">
        <f t="shared" si="5"/>
        <v>90</v>
      </c>
      <c r="L28" s="46">
        <f>IF(J28=1,K28,0)</f>
        <v>90</v>
      </c>
      <c r="M28" s="26"/>
    </row>
    <row r="29" spans="1:13" s="27" customFormat="1" ht="12">
      <c r="A29" s="84"/>
      <c r="B29" s="84"/>
      <c r="C29" s="84"/>
      <c r="D29" s="91"/>
      <c r="E29" s="69" t="s">
        <v>18</v>
      </c>
      <c r="F29" s="23" t="s">
        <v>19</v>
      </c>
      <c r="G29" s="77">
        <v>0.2</v>
      </c>
      <c r="H29" s="30">
        <v>0.9998</v>
      </c>
      <c r="I29" s="51">
        <v>0.9998</v>
      </c>
      <c r="J29" s="45">
        <f t="shared" si="6"/>
        <v>1</v>
      </c>
      <c r="K29" s="74">
        <f t="shared" si="5"/>
        <v>180</v>
      </c>
      <c r="L29" s="74">
        <f>IF(J29=0,0,IF(J30=0,0,K29))</f>
        <v>180</v>
      </c>
      <c r="M29" s="77"/>
    </row>
    <row r="30" spans="1:13" s="27" customFormat="1" ht="12">
      <c r="A30" s="84"/>
      <c r="B30" s="84"/>
      <c r="C30" s="84"/>
      <c r="D30" s="91"/>
      <c r="E30" s="70"/>
      <c r="F30" s="23" t="s">
        <v>24</v>
      </c>
      <c r="G30" s="79"/>
      <c r="H30" s="31">
        <v>0.996</v>
      </c>
      <c r="I30" s="52">
        <v>0.996</v>
      </c>
      <c r="J30" s="45">
        <f t="shared" si="6"/>
        <v>1</v>
      </c>
      <c r="K30" s="75"/>
      <c r="L30" s="75"/>
      <c r="M30" s="79"/>
    </row>
    <row r="31" spans="1:13" s="27" customFormat="1" ht="12">
      <c r="A31" s="84"/>
      <c r="B31" s="84"/>
      <c r="C31" s="84"/>
      <c r="D31" s="91"/>
      <c r="E31" s="28" t="s">
        <v>21</v>
      </c>
      <c r="F31" s="80"/>
      <c r="G31" s="77">
        <v>0.2</v>
      </c>
      <c r="H31" s="77">
        <v>1</v>
      </c>
      <c r="I31" s="64">
        <v>1</v>
      </c>
      <c r="J31" s="71">
        <f t="shared" si="6"/>
        <v>1</v>
      </c>
      <c r="K31" s="74">
        <f>$K$12*G31</f>
        <v>180</v>
      </c>
      <c r="L31" s="74">
        <f>IF(J31=1,K31,0)</f>
        <v>180</v>
      </c>
      <c r="M31" s="77"/>
    </row>
    <row r="32" spans="1:13" s="27" customFormat="1" ht="12">
      <c r="A32" s="84"/>
      <c r="B32" s="84"/>
      <c r="C32" s="84"/>
      <c r="D32" s="91"/>
      <c r="E32" s="28" t="s">
        <v>22</v>
      </c>
      <c r="F32" s="81"/>
      <c r="G32" s="78"/>
      <c r="H32" s="78"/>
      <c r="I32" s="65"/>
      <c r="J32" s="72"/>
      <c r="K32" s="76"/>
      <c r="L32" s="76"/>
      <c r="M32" s="78"/>
    </row>
    <row r="33" spans="1:13" s="27" customFormat="1" ht="12">
      <c r="A33" s="85"/>
      <c r="B33" s="85"/>
      <c r="C33" s="85"/>
      <c r="D33" s="92"/>
      <c r="E33" s="41" t="s">
        <v>23</v>
      </c>
      <c r="F33" s="82"/>
      <c r="G33" s="79"/>
      <c r="H33" s="79"/>
      <c r="I33" s="66"/>
      <c r="J33" s="73"/>
      <c r="K33" s="75"/>
      <c r="L33" s="75"/>
      <c r="M33" s="79"/>
    </row>
    <row r="34" spans="1:13" s="27" customFormat="1" ht="15.75" customHeight="1">
      <c r="A34" s="32"/>
      <c r="B34" s="32"/>
      <c r="C34" s="32"/>
      <c r="D34" s="32"/>
      <c r="E34" s="33"/>
      <c r="F34" s="42"/>
      <c r="G34" s="34">
        <f>SUM(G24:G33)</f>
        <v>1</v>
      </c>
      <c r="H34" s="34"/>
      <c r="I34" s="34"/>
      <c r="J34" s="34"/>
      <c r="K34" s="47">
        <f>K12</f>
        <v>900</v>
      </c>
      <c r="L34" s="47">
        <f>SUM(L24:L33)</f>
        <v>900</v>
      </c>
      <c r="M34" s="35"/>
    </row>
    <row r="35" spans="1:13" s="22" customFormat="1" ht="14.25" customHeight="1">
      <c r="A35" s="83"/>
      <c r="B35" s="83"/>
      <c r="C35" s="83" t="s">
        <v>37</v>
      </c>
      <c r="D35" s="90" t="s">
        <v>34</v>
      </c>
      <c r="E35" s="86" t="s">
        <v>12</v>
      </c>
      <c r="F35" s="18" t="s">
        <v>32</v>
      </c>
      <c r="G35" s="19">
        <v>0.25</v>
      </c>
      <c r="H35" s="20">
        <v>0.63</v>
      </c>
      <c r="I35" s="49">
        <v>0.63</v>
      </c>
      <c r="J35" s="45">
        <f>IF(H35=I35,1,IF(H35&lt;I35,1,0))</f>
        <v>1</v>
      </c>
      <c r="K35" s="46">
        <f aca="true" t="shared" si="7" ref="K35:K40">$K$12*G35</f>
        <v>225</v>
      </c>
      <c r="L35" s="46">
        <f>IF(J35=1,K35,0)</f>
        <v>225</v>
      </c>
      <c r="M35" s="21"/>
    </row>
    <row r="36" spans="1:13" s="27" customFormat="1" ht="12.75" customHeight="1">
      <c r="A36" s="84"/>
      <c r="B36" s="84"/>
      <c r="C36" s="84"/>
      <c r="D36" s="91"/>
      <c r="E36" s="87"/>
      <c r="F36" s="23" t="s">
        <v>13</v>
      </c>
      <c r="G36" s="24">
        <v>0.05</v>
      </c>
      <c r="H36" s="25">
        <v>0.44</v>
      </c>
      <c r="I36" s="50">
        <v>0.44</v>
      </c>
      <c r="J36" s="45">
        <f aca="true" t="shared" si="8" ref="J36:J42">IF(H36=I36,1,IF(H36&lt;I36,1,0))</f>
        <v>1</v>
      </c>
      <c r="K36" s="46">
        <f t="shared" si="7"/>
        <v>45</v>
      </c>
      <c r="L36" s="46">
        <f>IF(J36=1,K36,0)</f>
        <v>45</v>
      </c>
      <c r="M36" s="26"/>
    </row>
    <row r="37" spans="1:13" s="27" customFormat="1" ht="13.5" customHeight="1">
      <c r="A37" s="84"/>
      <c r="B37" s="84"/>
      <c r="C37" s="84"/>
      <c r="D37" s="91"/>
      <c r="E37" s="69" t="s">
        <v>14</v>
      </c>
      <c r="F37" s="23" t="s">
        <v>15</v>
      </c>
      <c r="G37" s="25">
        <v>0.1</v>
      </c>
      <c r="H37" s="25">
        <v>0.95</v>
      </c>
      <c r="I37" s="50">
        <v>0.95</v>
      </c>
      <c r="J37" s="45">
        <f t="shared" si="8"/>
        <v>1</v>
      </c>
      <c r="K37" s="46">
        <f t="shared" si="7"/>
        <v>90</v>
      </c>
      <c r="L37" s="46">
        <f>IF(J37=1,K37,0)</f>
        <v>90</v>
      </c>
      <c r="M37" s="26"/>
    </row>
    <row r="38" spans="1:13" s="27" customFormat="1" ht="12">
      <c r="A38" s="84"/>
      <c r="B38" s="84"/>
      <c r="C38" s="84"/>
      <c r="D38" s="91"/>
      <c r="E38" s="70"/>
      <c r="F38" s="23" t="s">
        <v>16</v>
      </c>
      <c r="G38" s="25">
        <v>0.1</v>
      </c>
      <c r="H38" s="25">
        <v>0.99</v>
      </c>
      <c r="I38" s="50">
        <v>0.99</v>
      </c>
      <c r="J38" s="45">
        <f t="shared" si="8"/>
        <v>1</v>
      </c>
      <c r="K38" s="46">
        <f t="shared" si="7"/>
        <v>90</v>
      </c>
      <c r="L38" s="46">
        <f>IF(J38=1,K38,0)</f>
        <v>90</v>
      </c>
      <c r="M38" s="26"/>
    </row>
    <row r="39" spans="1:13" s="27" customFormat="1" ht="12">
      <c r="A39" s="84"/>
      <c r="B39" s="84"/>
      <c r="C39" s="84"/>
      <c r="D39" s="91"/>
      <c r="E39" s="41" t="s">
        <v>17</v>
      </c>
      <c r="F39" s="23"/>
      <c r="G39" s="25">
        <v>0.1</v>
      </c>
      <c r="H39" s="25">
        <v>1</v>
      </c>
      <c r="I39" s="50">
        <v>1</v>
      </c>
      <c r="J39" s="45">
        <f t="shared" si="8"/>
        <v>1</v>
      </c>
      <c r="K39" s="46">
        <f t="shared" si="7"/>
        <v>90</v>
      </c>
      <c r="L39" s="46">
        <f>IF(J39=1,K39,0)</f>
        <v>90</v>
      </c>
      <c r="M39" s="26"/>
    </row>
    <row r="40" spans="1:13" s="27" customFormat="1" ht="12">
      <c r="A40" s="84"/>
      <c r="B40" s="84"/>
      <c r="C40" s="84"/>
      <c r="D40" s="91"/>
      <c r="E40" s="69" t="s">
        <v>18</v>
      </c>
      <c r="F40" s="98" t="s">
        <v>25</v>
      </c>
      <c r="G40" s="77">
        <v>0.2</v>
      </c>
      <c r="H40" s="93">
        <v>0.996</v>
      </c>
      <c r="I40" s="67">
        <v>0.996</v>
      </c>
      <c r="J40" s="45">
        <f t="shared" si="8"/>
        <v>1</v>
      </c>
      <c r="K40" s="74">
        <f t="shared" si="7"/>
        <v>180</v>
      </c>
      <c r="L40" s="74">
        <f>IF(J40=0,0,IF(J41=0,0,K40))</f>
        <v>180</v>
      </c>
      <c r="M40" s="93"/>
    </row>
    <row r="41" spans="1:13" s="27" customFormat="1" ht="12">
      <c r="A41" s="84"/>
      <c r="B41" s="84"/>
      <c r="C41" s="84"/>
      <c r="D41" s="91"/>
      <c r="E41" s="70"/>
      <c r="F41" s="99"/>
      <c r="G41" s="79"/>
      <c r="H41" s="94"/>
      <c r="I41" s="68"/>
      <c r="J41" s="45">
        <f t="shared" si="8"/>
        <v>1</v>
      </c>
      <c r="K41" s="75"/>
      <c r="L41" s="75"/>
      <c r="M41" s="94"/>
    </row>
    <row r="42" spans="1:13" s="27" customFormat="1" ht="12">
      <c r="A42" s="84"/>
      <c r="B42" s="84"/>
      <c r="C42" s="84"/>
      <c r="D42" s="91"/>
      <c r="E42" s="28" t="s">
        <v>21</v>
      </c>
      <c r="F42" s="80"/>
      <c r="G42" s="77">
        <v>0.2</v>
      </c>
      <c r="H42" s="77">
        <v>1</v>
      </c>
      <c r="I42" s="64">
        <v>1</v>
      </c>
      <c r="J42" s="71">
        <f t="shared" si="8"/>
        <v>1</v>
      </c>
      <c r="K42" s="74">
        <f>$K$12*G42</f>
        <v>180</v>
      </c>
      <c r="L42" s="74">
        <f>IF(J42=1,K42,0)</f>
        <v>180</v>
      </c>
      <c r="M42" s="77"/>
    </row>
    <row r="43" spans="1:13" s="27" customFormat="1" ht="12">
      <c r="A43" s="84"/>
      <c r="B43" s="84"/>
      <c r="C43" s="84"/>
      <c r="D43" s="91"/>
      <c r="E43" s="28" t="s">
        <v>22</v>
      </c>
      <c r="F43" s="81"/>
      <c r="G43" s="78"/>
      <c r="H43" s="78"/>
      <c r="I43" s="65"/>
      <c r="J43" s="72"/>
      <c r="K43" s="76"/>
      <c r="L43" s="76"/>
      <c r="M43" s="78"/>
    </row>
    <row r="44" spans="1:13" s="27" customFormat="1" ht="12">
      <c r="A44" s="85"/>
      <c r="B44" s="85"/>
      <c r="C44" s="85"/>
      <c r="D44" s="92"/>
      <c r="E44" s="41" t="s">
        <v>23</v>
      </c>
      <c r="F44" s="82"/>
      <c r="G44" s="79"/>
      <c r="H44" s="79"/>
      <c r="I44" s="66"/>
      <c r="J44" s="73"/>
      <c r="K44" s="75"/>
      <c r="L44" s="75"/>
      <c r="M44" s="79"/>
    </row>
    <row r="45" spans="1:13" s="27" customFormat="1" ht="15.75" customHeight="1">
      <c r="A45" s="32"/>
      <c r="B45" s="32"/>
      <c r="C45" s="32"/>
      <c r="D45" s="32"/>
      <c r="E45" s="33"/>
      <c r="F45" s="42"/>
      <c r="G45" s="34">
        <f>SUM(G35:G44)</f>
        <v>1</v>
      </c>
      <c r="H45" s="34"/>
      <c r="I45" s="34"/>
      <c r="J45" s="34"/>
      <c r="K45" s="47">
        <f>K12</f>
        <v>900</v>
      </c>
      <c r="L45" s="47">
        <f>SUM(L35:L44)</f>
        <v>900</v>
      </c>
      <c r="M45" s="35"/>
    </row>
    <row r="46" spans="1:13" s="22" customFormat="1" ht="12.75" customHeight="1">
      <c r="A46" s="83"/>
      <c r="B46" s="83"/>
      <c r="C46" s="83" t="s">
        <v>38</v>
      </c>
      <c r="D46" s="90" t="s">
        <v>34</v>
      </c>
      <c r="E46" s="86" t="s">
        <v>12</v>
      </c>
      <c r="F46" s="18" t="s">
        <v>32</v>
      </c>
      <c r="G46" s="19">
        <v>0.25</v>
      </c>
      <c r="H46" s="20">
        <v>0.63</v>
      </c>
      <c r="I46" s="49">
        <v>0.63</v>
      </c>
      <c r="J46" s="45">
        <f>IF(H46=I46,1,IF(H46&lt;I46,1,0))</f>
        <v>1</v>
      </c>
      <c r="K46" s="46">
        <f aca="true" t="shared" si="9" ref="K46:K51">$K$12*G46</f>
        <v>225</v>
      </c>
      <c r="L46" s="46">
        <f>IF(J46=1,K46,0)</f>
        <v>225</v>
      </c>
      <c r="M46" s="21"/>
    </row>
    <row r="47" spans="1:13" s="27" customFormat="1" ht="12.75" customHeight="1">
      <c r="A47" s="84"/>
      <c r="B47" s="84"/>
      <c r="C47" s="84"/>
      <c r="D47" s="91"/>
      <c r="E47" s="87"/>
      <c r="F47" s="23" t="s">
        <v>13</v>
      </c>
      <c r="G47" s="24">
        <v>0.05</v>
      </c>
      <c r="H47" s="25">
        <v>0.44</v>
      </c>
      <c r="I47" s="50">
        <v>0.44</v>
      </c>
      <c r="J47" s="45">
        <f aca="true" t="shared" si="10" ref="J47:J53">IF(H47=I47,1,IF(H47&lt;I47,1,0))</f>
        <v>1</v>
      </c>
      <c r="K47" s="46">
        <f t="shared" si="9"/>
        <v>45</v>
      </c>
      <c r="L47" s="46">
        <f>IF(J47=1,K47,0)</f>
        <v>45</v>
      </c>
      <c r="M47" s="26"/>
    </row>
    <row r="48" spans="1:13" s="27" customFormat="1" ht="13.5" customHeight="1">
      <c r="A48" s="84"/>
      <c r="B48" s="84"/>
      <c r="C48" s="84"/>
      <c r="D48" s="91"/>
      <c r="E48" s="69" t="s">
        <v>14</v>
      </c>
      <c r="F48" s="23" t="s">
        <v>15</v>
      </c>
      <c r="G48" s="25">
        <v>0.1</v>
      </c>
      <c r="H48" s="25">
        <v>0.95</v>
      </c>
      <c r="I48" s="50">
        <v>0.95</v>
      </c>
      <c r="J48" s="45">
        <f t="shared" si="10"/>
        <v>1</v>
      </c>
      <c r="K48" s="46">
        <f t="shared" si="9"/>
        <v>90</v>
      </c>
      <c r="L48" s="46">
        <f>IF(J48=1,K48,0)</f>
        <v>90</v>
      </c>
      <c r="M48" s="26"/>
    </row>
    <row r="49" spans="1:13" s="27" customFormat="1" ht="12">
      <c r="A49" s="84"/>
      <c r="B49" s="84"/>
      <c r="C49" s="84"/>
      <c r="D49" s="91"/>
      <c r="E49" s="70"/>
      <c r="F49" s="23" t="s">
        <v>16</v>
      </c>
      <c r="G49" s="25">
        <v>0.1</v>
      </c>
      <c r="H49" s="25">
        <v>0.99</v>
      </c>
      <c r="I49" s="50">
        <v>0.99</v>
      </c>
      <c r="J49" s="45">
        <f t="shared" si="10"/>
        <v>1</v>
      </c>
      <c r="K49" s="46">
        <f t="shared" si="9"/>
        <v>90</v>
      </c>
      <c r="L49" s="46">
        <f>IF(J49=1,K49,0)</f>
        <v>90</v>
      </c>
      <c r="M49" s="26"/>
    </row>
    <row r="50" spans="1:13" s="27" customFormat="1" ht="12">
      <c r="A50" s="84"/>
      <c r="B50" s="84"/>
      <c r="C50" s="84"/>
      <c r="D50" s="91"/>
      <c r="E50" s="41" t="s">
        <v>17</v>
      </c>
      <c r="F50" s="23"/>
      <c r="G50" s="25">
        <v>0.1</v>
      </c>
      <c r="H50" s="25">
        <v>1</v>
      </c>
      <c r="I50" s="50">
        <v>1</v>
      </c>
      <c r="J50" s="45">
        <f t="shared" si="10"/>
        <v>1</v>
      </c>
      <c r="K50" s="46">
        <f t="shared" si="9"/>
        <v>90</v>
      </c>
      <c r="L50" s="46">
        <f>IF(J50=1,K50,0)</f>
        <v>90</v>
      </c>
      <c r="M50" s="26"/>
    </row>
    <row r="51" spans="1:13" s="27" customFormat="1" ht="12">
      <c r="A51" s="84"/>
      <c r="B51" s="84"/>
      <c r="C51" s="84"/>
      <c r="D51" s="91"/>
      <c r="E51" s="69" t="s">
        <v>18</v>
      </c>
      <c r="F51" s="23" t="s">
        <v>19</v>
      </c>
      <c r="G51" s="77">
        <v>0.2</v>
      </c>
      <c r="H51" s="30">
        <v>0.9998</v>
      </c>
      <c r="I51" s="51">
        <v>0.9998</v>
      </c>
      <c r="J51" s="45">
        <f t="shared" si="10"/>
        <v>1</v>
      </c>
      <c r="K51" s="74">
        <f t="shared" si="9"/>
        <v>180</v>
      </c>
      <c r="L51" s="74">
        <f>IF(J51=0,0,IF(J52=0,0,K51))</f>
        <v>180</v>
      </c>
      <c r="M51" s="77"/>
    </row>
    <row r="52" spans="1:13" s="27" customFormat="1" ht="12">
      <c r="A52" s="84"/>
      <c r="B52" s="84"/>
      <c r="C52" s="84"/>
      <c r="D52" s="91"/>
      <c r="E52" s="70"/>
      <c r="F52" s="23" t="s">
        <v>26</v>
      </c>
      <c r="G52" s="79"/>
      <c r="H52" s="31">
        <v>0.997</v>
      </c>
      <c r="I52" s="52">
        <v>0.997</v>
      </c>
      <c r="J52" s="45">
        <f t="shared" si="10"/>
        <v>1</v>
      </c>
      <c r="K52" s="75"/>
      <c r="L52" s="75"/>
      <c r="M52" s="79"/>
    </row>
    <row r="53" spans="1:13" s="27" customFormat="1" ht="12">
      <c r="A53" s="84"/>
      <c r="B53" s="84"/>
      <c r="C53" s="84"/>
      <c r="D53" s="91"/>
      <c r="E53" s="28" t="s">
        <v>21</v>
      </c>
      <c r="F53" s="100"/>
      <c r="G53" s="77">
        <v>0.2</v>
      </c>
      <c r="H53" s="77">
        <v>1</v>
      </c>
      <c r="I53" s="64">
        <v>1</v>
      </c>
      <c r="J53" s="71">
        <f t="shared" si="10"/>
        <v>1</v>
      </c>
      <c r="K53" s="74">
        <f>$K$12*G53</f>
        <v>180</v>
      </c>
      <c r="L53" s="74">
        <f>IF(J53=1,K53,0)</f>
        <v>180</v>
      </c>
      <c r="M53" s="95"/>
    </row>
    <row r="54" spans="1:13" s="27" customFormat="1" ht="12">
      <c r="A54" s="84"/>
      <c r="B54" s="84"/>
      <c r="C54" s="84"/>
      <c r="D54" s="91"/>
      <c r="E54" s="28" t="s">
        <v>22</v>
      </c>
      <c r="F54" s="101"/>
      <c r="G54" s="78"/>
      <c r="H54" s="78"/>
      <c r="I54" s="65"/>
      <c r="J54" s="72"/>
      <c r="K54" s="76"/>
      <c r="L54" s="76"/>
      <c r="M54" s="96"/>
    </row>
    <row r="55" spans="1:13" s="27" customFormat="1" ht="12">
      <c r="A55" s="85"/>
      <c r="B55" s="85"/>
      <c r="C55" s="85"/>
      <c r="D55" s="92"/>
      <c r="E55" s="41" t="s">
        <v>23</v>
      </c>
      <c r="F55" s="102"/>
      <c r="G55" s="79"/>
      <c r="H55" s="79"/>
      <c r="I55" s="66"/>
      <c r="J55" s="73"/>
      <c r="K55" s="75"/>
      <c r="L55" s="75"/>
      <c r="M55" s="97"/>
    </row>
    <row r="56" spans="1:13" s="27" customFormat="1" ht="15.75" customHeight="1">
      <c r="A56" s="32"/>
      <c r="B56" s="32"/>
      <c r="C56" s="32"/>
      <c r="D56" s="32"/>
      <c r="E56" s="33"/>
      <c r="F56" s="42"/>
      <c r="G56" s="34">
        <f>SUM(G46:G55)</f>
        <v>1</v>
      </c>
      <c r="H56" s="34"/>
      <c r="I56" s="34"/>
      <c r="J56" s="34"/>
      <c r="K56" s="47">
        <f>K12</f>
        <v>900</v>
      </c>
      <c r="L56" s="47">
        <f>SUM(L46:L55)</f>
        <v>900</v>
      </c>
      <c r="M56" s="35"/>
    </row>
    <row r="57" spans="1:13" s="22" customFormat="1" ht="12" customHeight="1">
      <c r="A57" s="83"/>
      <c r="B57" s="83"/>
      <c r="C57" s="83" t="s">
        <v>39</v>
      </c>
      <c r="D57" s="90" t="s">
        <v>34</v>
      </c>
      <c r="E57" s="90" t="s">
        <v>12</v>
      </c>
      <c r="F57" s="18" t="s">
        <v>32</v>
      </c>
      <c r="G57" s="19">
        <v>0.25</v>
      </c>
      <c r="H57" s="20">
        <v>0.63</v>
      </c>
      <c r="I57" s="49">
        <v>0.63</v>
      </c>
      <c r="J57" s="45">
        <f>IF(H57=I57,1,IF(H57&lt;I57,1,0))</f>
        <v>1</v>
      </c>
      <c r="K57" s="46">
        <f aca="true" t="shared" si="11" ref="K57:K62">$K$12*G57</f>
        <v>225</v>
      </c>
      <c r="L57" s="46">
        <f>IF(J57=1,K57,0)</f>
        <v>225</v>
      </c>
      <c r="M57" s="21"/>
    </row>
    <row r="58" spans="1:13" s="27" customFormat="1" ht="12.75" customHeight="1">
      <c r="A58" s="84"/>
      <c r="B58" s="84"/>
      <c r="C58" s="84"/>
      <c r="D58" s="91"/>
      <c r="E58" s="92"/>
      <c r="F58" s="23" t="s">
        <v>13</v>
      </c>
      <c r="G58" s="24">
        <v>0.05</v>
      </c>
      <c r="H58" s="25">
        <v>0.44</v>
      </c>
      <c r="I58" s="50">
        <v>0.44</v>
      </c>
      <c r="J58" s="45">
        <f aca="true" t="shared" si="12" ref="J58:J65">IF(H58=I58,1,IF(H58&lt;I58,1,0))</f>
        <v>1</v>
      </c>
      <c r="K58" s="46">
        <f t="shared" si="11"/>
        <v>45</v>
      </c>
      <c r="L58" s="46">
        <f>IF(J58=1,K58,0)</f>
        <v>45</v>
      </c>
      <c r="M58" s="26"/>
    </row>
    <row r="59" spans="1:13" s="27" customFormat="1" ht="13.5" customHeight="1">
      <c r="A59" s="84"/>
      <c r="B59" s="84"/>
      <c r="C59" s="84"/>
      <c r="D59" s="91"/>
      <c r="E59" s="106" t="s">
        <v>14</v>
      </c>
      <c r="F59" s="23" t="s">
        <v>15</v>
      </c>
      <c r="G59" s="25">
        <v>0.1</v>
      </c>
      <c r="H59" s="25">
        <v>0.95</v>
      </c>
      <c r="I59" s="50">
        <v>0.95</v>
      </c>
      <c r="J59" s="45">
        <f t="shared" si="12"/>
        <v>1</v>
      </c>
      <c r="K59" s="46">
        <f t="shared" si="11"/>
        <v>90</v>
      </c>
      <c r="L59" s="46">
        <f>IF(J59=1,K59,0)</f>
        <v>90</v>
      </c>
      <c r="M59" s="26"/>
    </row>
    <row r="60" spans="1:13" s="27" customFormat="1" ht="12">
      <c r="A60" s="84"/>
      <c r="B60" s="84"/>
      <c r="C60" s="84"/>
      <c r="D60" s="91"/>
      <c r="E60" s="107"/>
      <c r="F60" s="23" t="s">
        <v>16</v>
      </c>
      <c r="G60" s="25">
        <v>0.1</v>
      </c>
      <c r="H60" s="25">
        <v>0.99</v>
      </c>
      <c r="I60" s="50">
        <v>0.99</v>
      </c>
      <c r="J60" s="45">
        <f t="shared" si="12"/>
        <v>1</v>
      </c>
      <c r="K60" s="46">
        <f t="shared" si="11"/>
        <v>90</v>
      </c>
      <c r="L60" s="46">
        <f>IF(J60=1,K60,0)</f>
        <v>90</v>
      </c>
      <c r="M60" s="26"/>
    </row>
    <row r="61" spans="1:13" s="27" customFormat="1" ht="12">
      <c r="A61" s="84"/>
      <c r="B61" s="84"/>
      <c r="C61" s="84"/>
      <c r="D61" s="91"/>
      <c r="E61" s="26" t="s">
        <v>17</v>
      </c>
      <c r="F61" s="23"/>
      <c r="G61" s="25">
        <v>0.1</v>
      </c>
      <c r="H61" s="25">
        <v>1</v>
      </c>
      <c r="I61" s="50">
        <v>1</v>
      </c>
      <c r="J61" s="45">
        <f t="shared" si="12"/>
        <v>1</v>
      </c>
      <c r="K61" s="46">
        <f t="shared" si="11"/>
        <v>90</v>
      </c>
      <c r="L61" s="46">
        <f>IF(J61=1,K61,0)</f>
        <v>90</v>
      </c>
      <c r="M61" s="26"/>
    </row>
    <row r="62" spans="1:13" s="27" customFormat="1" ht="12.75" customHeight="1">
      <c r="A62" s="84"/>
      <c r="B62" s="84"/>
      <c r="C62" s="84"/>
      <c r="D62" s="91"/>
      <c r="E62" s="106" t="s">
        <v>18</v>
      </c>
      <c r="F62" s="23" t="s">
        <v>27</v>
      </c>
      <c r="G62" s="77">
        <v>0.2</v>
      </c>
      <c r="H62" s="30">
        <v>0.9965</v>
      </c>
      <c r="I62" s="51">
        <v>0.9965</v>
      </c>
      <c r="J62" s="45">
        <f t="shared" si="12"/>
        <v>1</v>
      </c>
      <c r="K62" s="74">
        <f t="shared" si="11"/>
        <v>180</v>
      </c>
      <c r="L62" s="74">
        <f>IF(J62=0,0,IF(J63=0,0,K62))</f>
        <v>180</v>
      </c>
      <c r="M62" s="77"/>
    </row>
    <row r="63" spans="1:13" s="27" customFormat="1" ht="12">
      <c r="A63" s="84"/>
      <c r="B63" s="84"/>
      <c r="C63" s="84"/>
      <c r="D63" s="91"/>
      <c r="E63" s="108"/>
      <c r="F63" s="23" t="s">
        <v>28</v>
      </c>
      <c r="G63" s="78"/>
      <c r="H63" s="31">
        <v>0.995</v>
      </c>
      <c r="I63" s="52">
        <v>0.995</v>
      </c>
      <c r="J63" s="45">
        <f t="shared" si="12"/>
        <v>1</v>
      </c>
      <c r="K63" s="76"/>
      <c r="L63" s="76"/>
      <c r="M63" s="78"/>
    </row>
    <row r="64" spans="1:13" s="27" customFormat="1" ht="12">
      <c r="A64" s="84"/>
      <c r="B64" s="84"/>
      <c r="C64" s="84"/>
      <c r="D64" s="91"/>
      <c r="E64" s="107"/>
      <c r="F64" s="23" t="s">
        <v>29</v>
      </c>
      <c r="G64" s="79"/>
      <c r="H64" s="31">
        <v>0.995</v>
      </c>
      <c r="I64" s="52">
        <v>0.995</v>
      </c>
      <c r="J64" s="45">
        <f t="shared" si="12"/>
        <v>1</v>
      </c>
      <c r="K64" s="75"/>
      <c r="L64" s="75"/>
      <c r="M64" s="79"/>
    </row>
    <row r="65" spans="1:13" s="27" customFormat="1" ht="12">
      <c r="A65" s="84"/>
      <c r="B65" s="84"/>
      <c r="C65" s="84"/>
      <c r="D65" s="91"/>
      <c r="E65" s="28" t="s">
        <v>21</v>
      </c>
      <c r="F65" s="80"/>
      <c r="G65" s="77">
        <v>0.2</v>
      </c>
      <c r="H65" s="77">
        <v>1</v>
      </c>
      <c r="I65" s="64">
        <v>1</v>
      </c>
      <c r="J65" s="71">
        <f t="shared" si="12"/>
        <v>1</v>
      </c>
      <c r="K65" s="74">
        <f>$K$12*G65</f>
        <v>180</v>
      </c>
      <c r="L65" s="74">
        <f>IF(J65=1,K65,0)</f>
        <v>180</v>
      </c>
      <c r="M65" s="77"/>
    </row>
    <row r="66" spans="1:13" s="27" customFormat="1" ht="12">
      <c r="A66" s="84"/>
      <c r="B66" s="84"/>
      <c r="C66" s="84"/>
      <c r="D66" s="91"/>
      <c r="E66" s="28" t="s">
        <v>22</v>
      </c>
      <c r="F66" s="81"/>
      <c r="G66" s="78"/>
      <c r="H66" s="78"/>
      <c r="I66" s="65"/>
      <c r="J66" s="72"/>
      <c r="K66" s="76"/>
      <c r="L66" s="76"/>
      <c r="M66" s="78"/>
    </row>
    <row r="67" spans="1:13" s="27" customFormat="1" ht="12">
      <c r="A67" s="85"/>
      <c r="B67" s="85"/>
      <c r="C67" s="85"/>
      <c r="D67" s="92"/>
      <c r="E67" s="26" t="s">
        <v>23</v>
      </c>
      <c r="F67" s="82"/>
      <c r="G67" s="79"/>
      <c r="H67" s="79"/>
      <c r="I67" s="66"/>
      <c r="J67" s="73"/>
      <c r="K67" s="75"/>
      <c r="L67" s="75"/>
      <c r="M67" s="79"/>
    </row>
    <row r="68" spans="1:13" s="27" customFormat="1" ht="15.75" customHeight="1">
      <c r="A68" s="32"/>
      <c r="B68" s="32"/>
      <c r="C68" s="32"/>
      <c r="D68" s="32"/>
      <c r="E68" s="33"/>
      <c r="F68" s="42"/>
      <c r="G68" s="34">
        <f>SUM(G57:G67)</f>
        <v>1</v>
      </c>
      <c r="H68" s="34"/>
      <c r="I68" s="34"/>
      <c r="J68" s="34"/>
      <c r="K68" s="47">
        <v>900</v>
      </c>
      <c r="L68" s="47">
        <f>SUM(L57:L67)</f>
        <v>900</v>
      </c>
      <c r="M68" s="35"/>
    </row>
    <row r="69" spans="1:13" s="22" customFormat="1" ht="15" customHeight="1">
      <c r="A69" s="103"/>
      <c r="B69" s="103"/>
      <c r="C69" s="83" t="s">
        <v>40</v>
      </c>
      <c r="D69" s="90" t="s">
        <v>34</v>
      </c>
      <c r="E69" s="36" t="s">
        <v>30</v>
      </c>
      <c r="F69" s="43"/>
      <c r="G69" s="37">
        <v>0.3</v>
      </c>
      <c r="H69" s="25">
        <v>1</v>
      </c>
      <c r="I69" s="50">
        <v>1</v>
      </c>
      <c r="J69" s="45">
        <f>IF(H69=I69,1,IF(H69&lt;I69,1,0))</f>
        <v>1</v>
      </c>
      <c r="K69" s="46">
        <f>$K$12*G69</f>
        <v>270</v>
      </c>
      <c r="L69" s="46">
        <f>IF(J69=1,K69,0)</f>
        <v>270</v>
      </c>
      <c r="M69" s="21"/>
    </row>
    <row r="70" spans="1:13" s="27" customFormat="1" ht="12">
      <c r="A70" s="104"/>
      <c r="B70" s="104"/>
      <c r="C70" s="84"/>
      <c r="D70" s="91"/>
      <c r="E70" s="28" t="s">
        <v>18</v>
      </c>
      <c r="F70" s="23" t="s">
        <v>24</v>
      </c>
      <c r="G70" s="29">
        <v>0.3</v>
      </c>
      <c r="H70" s="31">
        <v>0.996</v>
      </c>
      <c r="I70" s="52">
        <v>0.996</v>
      </c>
      <c r="J70" s="45">
        <f>IF(H70=I70,1,IF(H70&lt;I70,1,0))</f>
        <v>1</v>
      </c>
      <c r="K70" s="46">
        <f>$K$12*G70</f>
        <v>270</v>
      </c>
      <c r="L70" s="46">
        <f>IF(J70=1,K70,0)</f>
        <v>270</v>
      </c>
      <c r="M70" s="26"/>
    </row>
    <row r="71" spans="1:13" s="27" customFormat="1" ht="12">
      <c r="A71" s="104"/>
      <c r="B71" s="104"/>
      <c r="C71" s="84"/>
      <c r="D71" s="91"/>
      <c r="E71" s="28" t="s">
        <v>21</v>
      </c>
      <c r="F71" s="80"/>
      <c r="G71" s="77">
        <v>0.4</v>
      </c>
      <c r="H71" s="77"/>
      <c r="I71" s="64"/>
      <c r="J71" s="71">
        <f>IF(H71=I71,1,IF(H71&lt;I71,1,0))</f>
        <v>1</v>
      </c>
      <c r="K71" s="74">
        <f>$K$12*G71</f>
        <v>360</v>
      </c>
      <c r="L71" s="74">
        <f>IF(J71=1,K71,0)</f>
        <v>360</v>
      </c>
      <c r="M71" s="77"/>
    </row>
    <row r="72" spans="1:13" s="27" customFormat="1" ht="12">
      <c r="A72" s="104"/>
      <c r="B72" s="104"/>
      <c r="C72" s="84"/>
      <c r="D72" s="91"/>
      <c r="E72" s="28" t="s">
        <v>22</v>
      </c>
      <c r="F72" s="81"/>
      <c r="G72" s="78"/>
      <c r="H72" s="78"/>
      <c r="I72" s="65"/>
      <c r="J72" s="72"/>
      <c r="K72" s="76"/>
      <c r="L72" s="76"/>
      <c r="M72" s="78"/>
    </row>
    <row r="73" spans="1:13" s="27" customFormat="1" ht="12">
      <c r="A73" s="105"/>
      <c r="B73" s="105"/>
      <c r="C73" s="85"/>
      <c r="D73" s="92"/>
      <c r="E73" s="26" t="s">
        <v>23</v>
      </c>
      <c r="F73" s="82"/>
      <c r="G73" s="79"/>
      <c r="H73" s="79"/>
      <c r="I73" s="66"/>
      <c r="J73" s="73"/>
      <c r="K73" s="75"/>
      <c r="L73" s="75"/>
      <c r="M73" s="79"/>
    </row>
    <row r="74" spans="1:13" s="27" customFormat="1" ht="15.75" customHeight="1">
      <c r="A74" s="32"/>
      <c r="B74" s="32"/>
      <c r="C74" s="32"/>
      <c r="D74" s="32"/>
      <c r="E74" s="33"/>
      <c r="F74" s="42"/>
      <c r="G74" s="34">
        <f>SUM(G69:G73)</f>
        <v>1</v>
      </c>
      <c r="H74" s="34"/>
      <c r="I74" s="34"/>
      <c r="J74" s="34"/>
      <c r="K74" s="47">
        <v>900</v>
      </c>
      <c r="L74" s="47">
        <f>SUM(L69:L73)</f>
        <v>900</v>
      </c>
      <c r="M74" s="35"/>
    </row>
    <row r="75" spans="1:13" s="22" customFormat="1" ht="15" customHeight="1">
      <c r="A75" s="103"/>
      <c r="B75" s="103"/>
      <c r="C75" s="83" t="s">
        <v>41</v>
      </c>
      <c r="D75" s="90" t="s">
        <v>34</v>
      </c>
      <c r="E75" s="36" t="s">
        <v>30</v>
      </c>
      <c r="F75" s="43"/>
      <c r="G75" s="37">
        <v>0.3</v>
      </c>
      <c r="H75" s="25">
        <v>1</v>
      </c>
      <c r="I75" s="50">
        <v>1</v>
      </c>
      <c r="J75" s="45">
        <f>IF(H75=I75,1,IF(H75&lt;I75,1,0))</f>
        <v>1</v>
      </c>
      <c r="K75" s="46">
        <f>$K$12*G75</f>
        <v>270</v>
      </c>
      <c r="L75" s="46">
        <f>IF(J75=1,K75,0)</f>
        <v>270</v>
      </c>
      <c r="M75" s="21"/>
    </row>
    <row r="76" spans="1:13" s="27" customFormat="1" ht="12">
      <c r="A76" s="104"/>
      <c r="B76" s="104"/>
      <c r="C76" s="84"/>
      <c r="D76" s="91"/>
      <c r="E76" s="28" t="s">
        <v>18</v>
      </c>
      <c r="F76" s="23"/>
      <c r="G76" s="29">
        <v>0.3</v>
      </c>
      <c r="H76" s="25">
        <v>1</v>
      </c>
      <c r="I76" s="50">
        <v>1</v>
      </c>
      <c r="J76" s="45">
        <f>IF(H76=I76,1,IF(H76&lt;I76,1,0))</f>
        <v>1</v>
      </c>
      <c r="K76" s="46">
        <f>$K$12*G76</f>
        <v>270</v>
      </c>
      <c r="L76" s="46">
        <f>IF(J76=1,K76,0)</f>
        <v>270</v>
      </c>
      <c r="M76" s="26"/>
    </row>
    <row r="77" spans="1:13" s="27" customFormat="1" ht="12">
      <c r="A77" s="104"/>
      <c r="B77" s="104"/>
      <c r="C77" s="84"/>
      <c r="D77" s="91"/>
      <c r="E77" s="28" t="s">
        <v>21</v>
      </c>
      <c r="F77" s="80"/>
      <c r="G77" s="77">
        <v>0.4</v>
      </c>
      <c r="H77" s="77">
        <v>1</v>
      </c>
      <c r="I77" s="64">
        <v>1</v>
      </c>
      <c r="J77" s="71">
        <f>IF(H77=I77,1,IF(H77&lt;I77,1,0))</f>
        <v>1</v>
      </c>
      <c r="K77" s="74">
        <f>$K$12*G77</f>
        <v>360</v>
      </c>
      <c r="L77" s="74">
        <f>IF(J77=1,K77,0)</f>
        <v>360</v>
      </c>
      <c r="M77" s="77"/>
    </row>
    <row r="78" spans="1:13" s="27" customFormat="1" ht="12">
      <c r="A78" s="104"/>
      <c r="B78" s="104"/>
      <c r="C78" s="84"/>
      <c r="D78" s="91"/>
      <c r="E78" s="28" t="s">
        <v>22</v>
      </c>
      <c r="F78" s="81"/>
      <c r="G78" s="78"/>
      <c r="H78" s="78"/>
      <c r="I78" s="65"/>
      <c r="J78" s="72"/>
      <c r="K78" s="76"/>
      <c r="L78" s="76"/>
      <c r="M78" s="78"/>
    </row>
    <row r="79" spans="1:13" s="27" customFormat="1" ht="12">
      <c r="A79" s="105"/>
      <c r="B79" s="105"/>
      <c r="C79" s="85"/>
      <c r="D79" s="92"/>
      <c r="E79" s="26" t="s">
        <v>31</v>
      </c>
      <c r="F79" s="82"/>
      <c r="G79" s="79"/>
      <c r="H79" s="79"/>
      <c r="I79" s="66"/>
      <c r="J79" s="73"/>
      <c r="K79" s="75"/>
      <c r="L79" s="75"/>
      <c r="M79" s="79"/>
    </row>
    <row r="80" spans="1:13" s="27" customFormat="1" ht="15.75" customHeight="1">
      <c r="A80" s="32"/>
      <c r="B80" s="32"/>
      <c r="C80" s="32"/>
      <c r="D80" s="32"/>
      <c r="E80" s="33"/>
      <c r="F80" s="42"/>
      <c r="G80" s="34">
        <f>SUM(G75:G79)</f>
        <v>1</v>
      </c>
      <c r="H80" s="34"/>
      <c r="I80" s="34"/>
      <c r="J80" s="34"/>
      <c r="K80" s="47">
        <v>900</v>
      </c>
      <c r="L80" s="47">
        <f>SUM(L75:L79)</f>
        <v>900</v>
      </c>
      <c r="M80" s="35"/>
    </row>
  </sheetData>
  <sheetProtection/>
  <mergeCells count="142">
    <mergeCell ref="C57:C67"/>
    <mergeCell ref="J77:J79"/>
    <mergeCell ref="K77:K79"/>
    <mergeCell ref="L77:L79"/>
    <mergeCell ref="F71:F73"/>
    <mergeCell ref="D57:D67"/>
    <mergeCell ref="E59:E60"/>
    <mergeCell ref="E62:E64"/>
    <mergeCell ref="J65:J67"/>
    <mergeCell ref="A57:A67"/>
    <mergeCell ref="B57:B67"/>
    <mergeCell ref="A46:A55"/>
    <mergeCell ref="B46:B55"/>
    <mergeCell ref="C75:C79"/>
    <mergeCell ref="D75:D79"/>
    <mergeCell ref="A69:A73"/>
    <mergeCell ref="B69:B73"/>
    <mergeCell ref="A75:A79"/>
    <mergeCell ref="B75:B79"/>
    <mergeCell ref="C69:C73"/>
    <mergeCell ref="D69:D73"/>
    <mergeCell ref="K53:K55"/>
    <mergeCell ref="L53:L55"/>
    <mergeCell ref="K71:K73"/>
    <mergeCell ref="F53:F55"/>
    <mergeCell ref="E57:E58"/>
    <mergeCell ref="L62:L64"/>
    <mergeCell ref="C46:C55"/>
    <mergeCell ref="D46:D55"/>
    <mergeCell ref="M9:M11"/>
    <mergeCell ref="G29:G30"/>
    <mergeCell ref="L29:L30"/>
    <mergeCell ref="M29:M30"/>
    <mergeCell ref="K62:K64"/>
    <mergeCell ref="M51:M52"/>
    <mergeCell ref="M62:M64"/>
    <mergeCell ref="M18:M19"/>
    <mergeCell ref="G7:G8"/>
    <mergeCell ref="L7:L8"/>
    <mergeCell ref="M7:M8"/>
    <mergeCell ref="G9:G11"/>
    <mergeCell ref="K9:K11"/>
    <mergeCell ref="K18:K19"/>
    <mergeCell ref="G18:G19"/>
    <mergeCell ref="L18:L19"/>
    <mergeCell ref="L9:L11"/>
    <mergeCell ref="D13:D22"/>
    <mergeCell ref="K20:K22"/>
    <mergeCell ref="L20:L22"/>
    <mergeCell ref="E2:E3"/>
    <mergeCell ref="E4:E5"/>
    <mergeCell ref="E7:E8"/>
    <mergeCell ref="E13:E14"/>
    <mergeCell ref="F9:F11"/>
    <mergeCell ref="H9:H11"/>
    <mergeCell ref="M20:M22"/>
    <mergeCell ref="F20:F22"/>
    <mergeCell ref="F40:F41"/>
    <mergeCell ref="H40:H41"/>
    <mergeCell ref="K29:K30"/>
    <mergeCell ref="L40:L41"/>
    <mergeCell ref="G20:G22"/>
    <mergeCell ref="H20:H22"/>
    <mergeCell ref="L31:L33"/>
    <mergeCell ref="M31:M33"/>
    <mergeCell ref="M40:M41"/>
    <mergeCell ref="F42:F44"/>
    <mergeCell ref="M53:M55"/>
    <mergeCell ref="K42:K44"/>
    <mergeCell ref="L42:L44"/>
    <mergeCell ref="M42:M44"/>
    <mergeCell ref="H53:H55"/>
    <mergeCell ref="H42:H44"/>
    <mergeCell ref="K40:K41"/>
    <mergeCell ref="H31:H33"/>
    <mergeCell ref="E15:E16"/>
    <mergeCell ref="E18:E19"/>
    <mergeCell ref="C2:C11"/>
    <mergeCell ref="D24:D33"/>
    <mergeCell ref="D35:D44"/>
    <mergeCell ref="C13:C22"/>
    <mergeCell ref="C24:C33"/>
    <mergeCell ref="C35:C44"/>
    <mergeCell ref="D2:D11"/>
    <mergeCell ref="G53:G55"/>
    <mergeCell ref="G51:G52"/>
    <mergeCell ref="G42:G44"/>
    <mergeCell ref="G40:G41"/>
    <mergeCell ref="E1:F1"/>
    <mergeCell ref="G31:G33"/>
    <mergeCell ref="H65:H67"/>
    <mergeCell ref="M65:M67"/>
    <mergeCell ref="I42:I44"/>
    <mergeCell ref="J53:J55"/>
    <mergeCell ref="I53:I55"/>
    <mergeCell ref="I65:I67"/>
    <mergeCell ref="K51:K52"/>
    <mergeCell ref="L51:L52"/>
    <mergeCell ref="K65:K67"/>
    <mergeCell ref="L65:L67"/>
    <mergeCell ref="A24:A33"/>
    <mergeCell ref="B24:B33"/>
    <mergeCell ref="A35:A44"/>
    <mergeCell ref="B35:B44"/>
    <mergeCell ref="E35:E36"/>
    <mergeCell ref="E37:E38"/>
    <mergeCell ref="E40:E41"/>
    <mergeCell ref="E24:E25"/>
    <mergeCell ref="A2:A11"/>
    <mergeCell ref="B2:B11"/>
    <mergeCell ref="A13:A22"/>
    <mergeCell ref="B13:B22"/>
    <mergeCell ref="G71:G73"/>
    <mergeCell ref="H71:H73"/>
    <mergeCell ref="E46:E47"/>
    <mergeCell ref="E48:E49"/>
    <mergeCell ref="E51:E52"/>
    <mergeCell ref="G62:G64"/>
    <mergeCell ref="L71:L73"/>
    <mergeCell ref="I71:I73"/>
    <mergeCell ref="M71:M73"/>
    <mergeCell ref="G77:G79"/>
    <mergeCell ref="F77:F79"/>
    <mergeCell ref="H77:H79"/>
    <mergeCell ref="M77:M79"/>
    <mergeCell ref="K7:K8"/>
    <mergeCell ref="J20:J22"/>
    <mergeCell ref="J31:J33"/>
    <mergeCell ref="J42:J44"/>
    <mergeCell ref="I9:I11"/>
    <mergeCell ref="I20:I22"/>
    <mergeCell ref="K31:K33"/>
    <mergeCell ref="I31:I33"/>
    <mergeCell ref="I40:I41"/>
    <mergeCell ref="E26:E27"/>
    <mergeCell ref="E29:E30"/>
    <mergeCell ref="I77:I79"/>
    <mergeCell ref="J9:J11"/>
    <mergeCell ref="J71:J73"/>
    <mergeCell ref="F31:F33"/>
    <mergeCell ref="F65:F67"/>
    <mergeCell ref="G65:G6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2" sqref="I2"/>
    </sheetView>
  </sheetViews>
  <sheetFormatPr defaultColWidth="9.140625" defaultRowHeight="12.75"/>
  <cols>
    <col min="2" max="2" width="8.00390625" style="0" customWidth="1"/>
    <col min="3" max="3" width="9.8515625" style="0" customWidth="1"/>
    <col min="4" max="4" width="12.00390625" style="0" customWidth="1"/>
    <col min="9" max="9" width="14.140625" style="0" customWidth="1"/>
    <col min="10" max="10" width="13.8515625" style="0" customWidth="1"/>
    <col min="11" max="11" width="11.57421875" style="0" customWidth="1"/>
  </cols>
  <sheetData>
    <row r="1" spans="1:11" ht="15">
      <c r="A1" s="17" t="s">
        <v>7</v>
      </c>
      <c r="B1" s="17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</v>
      </c>
      <c r="I1" s="1" t="s">
        <v>9</v>
      </c>
      <c r="J1" s="1" t="s">
        <v>10</v>
      </c>
      <c r="K1" s="1" t="s">
        <v>5</v>
      </c>
    </row>
    <row r="2" spans="1:11" ht="12.75">
      <c r="A2" s="57"/>
      <c r="C2" s="58"/>
      <c r="D2" s="2"/>
      <c r="E2" s="3"/>
      <c r="F2" s="4">
        <v>0.25</v>
      </c>
      <c r="G2" s="4">
        <v>1</v>
      </c>
      <c r="H2" s="15">
        <v>1</v>
      </c>
      <c r="I2" s="10">
        <f>$I$6*F2</f>
        <v>0</v>
      </c>
      <c r="J2" s="10">
        <f>IF(H2=1,I2,0)</f>
        <v>0</v>
      </c>
      <c r="K2" s="61"/>
    </row>
    <row r="3" spans="1:11" ht="12.75">
      <c r="A3" s="57"/>
      <c r="C3" s="59"/>
      <c r="D3" s="2"/>
      <c r="E3" s="3"/>
      <c r="F3" s="4">
        <v>0.15</v>
      </c>
      <c r="G3" s="4">
        <v>1</v>
      </c>
      <c r="H3" s="15">
        <v>1</v>
      </c>
      <c r="I3" s="10">
        <f>$I$6*F3</f>
        <v>0</v>
      </c>
      <c r="J3" s="10">
        <f>IF(H3=1,I3,0)</f>
        <v>0</v>
      </c>
      <c r="K3" s="62"/>
    </row>
    <row r="4" spans="1:11" ht="12.75">
      <c r="A4" s="57"/>
      <c r="C4" s="59"/>
      <c r="D4" s="2"/>
      <c r="E4" s="3"/>
      <c r="F4" s="4">
        <v>0.35</v>
      </c>
      <c r="G4" s="4">
        <v>1</v>
      </c>
      <c r="H4" s="15">
        <v>0</v>
      </c>
      <c r="I4" s="10">
        <f>$I$6*F4</f>
        <v>0</v>
      </c>
      <c r="J4" s="10">
        <f>IF(H4=1,I4,0)</f>
        <v>0</v>
      </c>
      <c r="K4" s="62"/>
    </row>
    <row r="5" spans="1:11" ht="12.75">
      <c r="A5" s="57"/>
      <c r="C5" s="60"/>
      <c r="D5" s="2"/>
      <c r="E5" s="3"/>
      <c r="F5" s="4">
        <v>0.25</v>
      </c>
      <c r="G5" s="4">
        <v>1</v>
      </c>
      <c r="H5" s="15">
        <v>1</v>
      </c>
      <c r="I5" s="10">
        <f>$I$6*F5</f>
        <v>0</v>
      </c>
      <c r="J5" s="10">
        <f>IF(H5=1,I5,0)</f>
        <v>0</v>
      </c>
      <c r="K5" s="63"/>
    </row>
    <row r="6" spans="1:11" ht="15">
      <c r="A6" s="9"/>
      <c r="B6" s="9"/>
      <c r="C6" s="5"/>
      <c r="D6" s="5"/>
      <c r="E6" s="6" t="s">
        <v>6</v>
      </c>
      <c r="F6" s="7">
        <f>SUM(F2:F5)</f>
        <v>1</v>
      </c>
      <c r="G6" s="7"/>
      <c r="H6" s="16"/>
      <c r="I6" s="11">
        <v>0</v>
      </c>
      <c r="J6" s="11">
        <f>SUM(J2:J5)</f>
        <v>0</v>
      </c>
      <c r="K6" s="8"/>
    </row>
    <row r="7" spans="9:10" ht="12.75">
      <c r="I7" s="12"/>
      <c r="J7" s="12"/>
    </row>
    <row r="9" ht="12.75">
      <c r="J9" s="13"/>
    </row>
    <row r="12" ht="12.75" customHeight="1"/>
    <row r="17" ht="12.75" customHeight="1"/>
  </sheetData>
  <sheetProtection/>
  <mergeCells count="3">
    <mergeCell ref="A2:A5"/>
    <mergeCell ref="C2:C5"/>
    <mergeCell ref="K2:K5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6" sqref="J6"/>
    </sheetView>
  </sheetViews>
  <sheetFormatPr defaultColWidth="9.140625" defaultRowHeight="12.75"/>
  <cols>
    <col min="9" max="9" width="14.140625" style="0" customWidth="1"/>
    <col min="10" max="10" width="13.8515625" style="0" customWidth="1"/>
    <col min="11" max="11" width="11.57421875" style="0" customWidth="1"/>
  </cols>
  <sheetData>
    <row r="1" spans="1:11" ht="15">
      <c r="A1" s="17" t="s">
        <v>7</v>
      </c>
      <c r="B1" s="17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</v>
      </c>
      <c r="I1" s="1" t="s">
        <v>9</v>
      </c>
      <c r="J1" s="1" t="s">
        <v>10</v>
      </c>
      <c r="K1" s="1" t="s">
        <v>5</v>
      </c>
    </row>
    <row r="2" spans="1:11" ht="12.75">
      <c r="A2" s="57"/>
      <c r="C2" s="58"/>
      <c r="D2" s="2"/>
      <c r="E2" s="3"/>
      <c r="F2" s="4">
        <v>0.25</v>
      </c>
      <c r="G2" s="4">
        <v>1</v>
      </c>
      <c r="H2" s="4">
        <v>1</v>
      </c>
      <c r="I2" s="10">
        <f>$I$6*F2</f>
        <v>225</v>
      </c>
      <c r="J2" s="10">
        <f>I2*H2</f>
        <v>225</v>
      </c>
      <c r="K2" s="61"/>
    </row>
    <row r="3" spans="1:11" ht="12.75">
      <c r="A3" s="57"/>
      <c r="C3" s="59"/>
      <c r="D3" s="2"/>
      <c r="E3" s="3"/>
      <c r="F3" s="4">
        <v>0.25</v>
      </c>
      <c r="G3" s="4">
        <v>1</v>
      </c>
      <c r="H3" s="4">
        <v>1</v>
      </c>
      <c r="I3" s="10">
        <f>$I$6*F3</f>
        <v>225</v>
      </c>
      <c r="J3" s="10">
        <f>I3*H3</f>
        <v>225</v>
      </c>
      <c r="K3" s="62"/>
    </row>
    <row r="4" spans="1:11" ht="12.75">
      <c r="A4" s="57"/>
      <c r="C4" s="59"/>
      <c r="D4" s="2"/>
      <c r="E4" s="3"/>
      <c r="F4" s="4">
        <v>0.25</v>
      </c>
      <c r="G4" s="4">
        <v>1</v>
      </c>
      <c r="H4" s="4">
        <v>0.8</v>
      </c>
      <c r="I4" s="10">
        <f>$I$6*F4</f>
        <v>225</v>
      </c>
      <c r="J4" s="10">
        <f>I4*H4</f>
        <v>180</v>
      </c>
      <c r="K4" s="62"/>
    </row>
    <row r="5" spans="1:11" ht="12.75">
      <c r="A5" s="57"/>
      <c r="C5" s="60"/>
      <c r="D5" s="2"/>
      <c r="E5" s="3"/>
      <c r="F5" s="4">
        <v>0.25</v>
      </c>
      <c r="G5" s="4">
        <v>1</v>
      </c>
      <c r="H5" s="4">
        <v>0.1</v>
      </c>
      <c r="I5" s="10">
        <f>$I$6*F5</f>
        <v>225</v>
      </c>
      <c r="J5" s="10">
        <f>I5*H5</f>
        <v>22.5</v>
      </c>
      <c r="K5" s="63"/>
    </row>
    <row r="6" spans="1:11" ht="15">
      <c r="A6" s="9"/>
      <c r="B6" s="9"/>
      <c r="C6" s="5"/>
      <c r="D6" s="5"/>
      <c r="E6" s="6"/>
      <c r="F6" s="7">
        <f>SUM(F2:F5)</f>
        <v>1</v>
      </c>
      <c r="G6" s="7"/>
      <c r="H6" s="7"/>
      <c r="I6" s="14">
        <f>F6*900</f>
        <v>900</v>
      </c>
      <c r="J6" s="14">
        <f>J2+J3+J4+J5</f>
        <v>652.5</v>
      </c>
      <c r="K6" s="8"/>
    </row>
    <row r="7" spans="1:11" ht="12.75">
      <c r="A7" s="57"/>
      <c r="C7" s="58"/>
      <c r="D7" s="2"/>
      <c r="E7" s="3"/>
      <c r="F7" s="4">
        <v>0.25</v>
      </c>
      <c r="G7" s="4">
        <v>1</v>
      </c>
      <c r="H7" s="15">
        <v>0.01</v>
      </c>
      <c r="I7" s="10">
        <f>$I$11*F7</f>
        <v>225</v>
      </c>
      <c r="J7" s="10">
        <f>IF(H7=1,I7,0)</f>
        <v>0</v>
      </c>
      <c r="K7" s="61"/>
    </row>
    <row r="8" spans="1:11" ht="12.75">
      <c r="A8" s="57"/>
      <c r="C8" s="59"/>
      <c r="D8" s="2"/>
      <c r="E8" s="3"/>
      <c r="F8" s="4">
        <v>0.15</v>
      </c>
      <c r="G8" s="4">
        <v>1</v>
      </c>
      <c r="H8" s="15">
        <v>1</v>
      </c>
      <c r="I8" s="10">
        <f>$I$11*F8</f>
        <v>135</v>
      </c>
      <c r="J8" s="10">
        <f>IF(H8=1,I8,0)</f>
        <v>135</v>
      </c>
      <c r="K8" s="62"/>
    </row>
    <row r="9" spans="1:11" ht="12.75">
      <c r="A9" s="57"/>
      <c r="C9" s="59"/>
      <c r="D9" s="2"/>
      <c r="E9" s="3"/>
      <c r="F9" s="4">
        <v>0.35</v>
      </c>
      <c r="G9" s="4">
        <v>1</v>
      </c>
      <c r="H9" s="15">
        <v>0</v>
      </c>
      <c r="I9" s="10">
        <f>$I$11*F9</f>
        <v>315</v>
      </c>
      <c r="J9" s="10">
        <f>IF(H9=1,I9,0)</f>
        <v>0</v>
      </c>
      <c r="K9" s="62"/>
    </row>
    <row r="10" spans="1:11" ht="12.75">
      <c r="A10" s="57"/>
      <c r="C10" s="60"/>
      <c r="D10" s="2"/>
      <c r="E10" s="3"/>
      <c r="F10" s="4">
        <v>0.25</v>
      </c>
      <c r="G10" s="4">
        <v>1</v>
      </c>
      <c r="H10" s="15">
        <v>1</v>
      </c>
      <c r="I10" s="10">
        <f>$I$11*F10</f>
        <v>225</v>
      </c>
      <c r="J10" s="10">
        <f>IF(H10=1,I10,0)</f>
        <v>225</v>
      </c>
      <c r="K10" s="63"/>
    </row>
    <row r="11" spans="1:11" ht="15">
      <c r="A11" s="9"/>
      <c r="B11" s="9"/>
      <c r="C11" s="5"/>
      <c r="D11" s="5"/>
      <c r="E11" s="6" t="s">
        <v>6</v>
      </c>
      <c r="F11" s="7">
        <f>SUM(F7:F10)</f>
        <v>1</v>
      </c>
      <c r="G11" s="7"/>
      <c r="H11" s="16"/>
      <c r="I11" s="11">
        <f>900*F11</f>
        <v>900</v>
      </c>
      <c r="J11" s="11">
        <f>SUM(J7:J10)</f>
        <v>360</v>
      </c>
      <c r="K11" s="8"/>
    </row>
    <row r="12" spans="9:10" ht="12.75">
      <c r="I12" s="12"/>
      <c r="J12" s="12"/>
    </row>
    <row r="14" ht="12.75">
      <c r="J14" s="13"/>
    </row>
    <row r="17" ht="12.75" customHeight="1"/>
    <row r="22" ht="12.75" customHeight="1"/>
  </sheetData>
  <sheetProtection/>
  <mergeCells count="6">
    <mergeCell ref="A2:A5"/>
    <mergeCell ref="C2:C5"/>
    <mergeCell ref="K2:K5"/>
    <mergeCell ref="A7:A10"/>
    <mergeCell ref="C7:C10"/>
    <mergeCell ref="K7:K10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0"/>
  <sheetViews>
    <sheetView zoomScale="74" zoomScaleNormal="74" zoomScalePageLayoutView="0" workbookViewId="0" topLeftCell="A44">
      <selection activeCell="G84" sqref="G84"/>
    </sheetView>
  </sheetViews>
  <sheetFormatPr defaultColWidth="9.140625" defaultRowHeight="12.75" outlineLevelCol="1"/>
  <cols>
    <col min="1" max="2" width="8.8515625" style="38" customWidth="1"/>
    <col min="3" max="3" width="11.140625" style="38" customWidth="1"/>
    <col min="4" max="4" width="8.8515625" style="38" customWidth="1" outlineLevel="1"/>
    <col min="5" max="5" width="24.57421875" style="48" customWidth="1"/>
    <col min="6" max="6" width="10.140625" style="44" customWidth="1"/>
    <col min="7" max="9" width="11.140625" style="38" customWidth="1"/>
    <col min="10" max="10" width="9.140625" style="38" customWidth="1"/>
    <col min="11" max="13" width="11.140625" style="38" customWidth="1"/>
    <col min="14" max="16384" width="9.140625" style="38" customWidth="1"/>
  </cols>
  <sheetData>
    <row r="1" spans="1:13" s="27" customFormat="1" ht="12">
      <c r="A1" s="40" t="s">
        <v>7</v>
      </c>
      <c r="B1" s="40" t="s">
        <v>8</v>
      </c>
      <c r="C1" s="39" t="s">
        <v>0</v>
      </c>
      <c r="D1" s="39" t="s">
        <v>1</v>
      </c>
      <c r="E1" s="88" t="s">
        <v>2</v>
      </c>
      <c r="F1" s="89"/>
      <c r="G1" s="39" t="s">
        <v>3</v>
      </c>
      <c r="H1" s="39" t="s">
        <v>4</v>
      </c>
      <c r="I1" s="39" t="s">
        <v>42</v>
      </c>
      <c r="J1" s="39" t="s">
        <v>11</v>
      </c>
      <c r="K1" s="39" t="s">
        <v>9</v>
      </c>
      <c r="L1" s="39" t="s">
        <v>10</v>
      </c>
      <c r="M1" s="39" t="s">
        <v>5</v>
      </c>
    </row>
    <row r="2" spans="1:13" s="22" customFormat="1" ht="12.75" customHeight="1">
      <c r="A2" s="83"/>
      <c r="B2" s="83"/>
      <c r="C2" s="83" t="s">
        <v>33</v>
      </c>
      <c r="D2" s="90" t="s">
        <v>34</v>
      </c>
      <c r="E2" s="90" t="s">
        <v>43</v>
      </c>
      <c r="F2" s="18" t="s">
        <v>32</v>
      </c>
      <c r="G2" s="19">
        <v>0.25</v>
      </c>
      <c r="H2" s="20">
        <v>0.63</v>
      </c>
      <c r="I2" s="49">
        <v>0.63</v>
      </c>
      <c r="J2" s="45">
        <f>IF(H2=I2,1,IF(H2&lt;I2,1,0))</f>
        <v>1</v>
      </c>
      <c r="K2" s="46">
        <f aca="true" t="shared" si="0" ref="K2:K7">$K$12*G2</f>
        <v>225</v>
      </c>
      <c r="L2" s="46">
        <f>IF(J2=1,K2,0)</f>
        <v>225</v>
      </c>
      <c r="M2" s="21"/>
    </row>
    <row r="3" spans="1:13" s="27" customFormat="1" ht="12.75" customHeight="1">
      <c r="A3" s="84"/>
      <c r="B3" s="84"/>
      <c r="C3" s="84"/>
      <c r="D3" s="91"/>
      <c r="E3" s="92"/>
      <c r="F3" s="23" t="s">
        <v>13</v>
      </c>
      <c r="G3" s="24">
        <v>0.05</v>
      </c>
      <c r="H3" s="25">
        <v>0.44</v>
      </c>
      <c r="I3" s="50">
        <v>0.44</v>
      </c>
      <c r="J3" s="45">
        <f aca="true" t="shared" si="1" ref="J3:J9">IF(H3=I3,1,IF(H3&lt;I3,1,0))</f>
        <v>1</v>
      </c>
      <c r="K3" s="46">
        <f t="shared" si="0"/>
        <v>45</v>
      </c>
      <c r="L3" s="46">
        <f aca="true" t="shared" si="2" ref="L3:L9">IF(J3=1,K3,0)</f>
        <v>45</v>
      </c>
      <c r="M3" s="26"/>
    </row>
    <row r="4" spans="1:13" s="27" customFormat="1" ht="12.75" customHeight="1">
      <c r="A4" s="84"/>
      <c r="B4" s="84"/>
      <c r="C4" s="84"/>
      <c r="D4" s="91"/>
      <c r="E4" s="106" t="s">
        <v>44</v>
      </c>
      <c r="F4" s="23" t="s">
        <v>48</v>
      </c>
      <c r="G4" s="25">
        <v>0.1</v>
      </c>
      <c r="H4" s="25">
        <v>0.95</v>
      </c>
      <c r="I4" s="50">
        <v>0.95</v>
      </c>
      <c r="J4" s="45">
        <f t="shared" si="1"/>
        <v>1</v>
      </c>
      <c r="K4" s="46">
        <f t="shared" si="0"/>
        <v>90</v>
      </c>
      <c r="L4" s="46">
        <f t="shared" si="2"/>
        <v>90</v>
      </c>
      <c r="M4" s="26"/>
    </row>
    <row r="5" spans="1:13" s="27" customFormat="1" ht="12.75" customHeight="1">
      <c r="A5" s="84"/>
      <c r="B5" s="84"/>
      <c r="C5" s="84"/>
      <c r="D5" s="91"/>
      <c r="E5" s="107"/>
      <c r="F5" s="23" t="s">
        <v>49</v>
      </c>
      <c r="G5" s="25">
        <v>0.1</v>
      </c>
      <c r="H5" s="25">
        <v>0.99</v>
      </c>
      <c r="I5" s="50">
        <v>0.99</v>
      </c>
      <c r="J5" s="45">
        <f t="shared" si="1"/>
        <v>1</v>
      </c>
      <c r="K5" s="46">
        <f t="shared" si="0"/>
        <v>90</v>
      </c>
      <c r="L5" s="46">
        <f t="shared" si="2"/>
        <v>90</v>
      </c>
      <c r="M5" s="26"/>
    </row>
    <row r="6" spans="1:13" s="27" customFormat="1" ht="12.75" customHeight="1">
      <c r="A6" s="84"/>
      <c r="B6" s="84"/>
      <c r="C6" s="84"/>
      <c r="D6" s="91"/>
      <c r="E6" s="54" t="s">
        <v>45</v>
      </c>
      <c r="F6" s="23"/>
      <c r="G6" s="25">
        <v>0.1</v>
      </c>
      <c r="H6" s="25">
        <v>1</v>
      </c>
      <c r="I6" s="50">
        <v>1</v>
      </c>
      <c r="J6" s="45">
        <f t="shared" si="1"/>
        <v>1</v>
      </c>
      <c r="K6" s="46">
        <f t="shared" si="0"/>
        <v>90</v>
      </c>
      <c r="L6" s="46">
        <f t="shared" si="2"/>
        <v>90</v>
      </c>
      <c r="M6" s="26"/>
    </row>
    <row r="7" spans="1:13" s="27" customFormat="1" ht="12.75" customHeight="1">
      <c r="A7" s="84"/>
      <c r="B7" s="84"/>
      <c r="C7" s="84"/>
      <c r="D7" s="91"/>
      <c r="E7" s="106" t="s">
        <v>46</v>
      </c>
      <c r="F7" s="23" t="s">
        <v>50</v>
      </c>
      <c r="G7" s="77">
        <v>0.2</v>
      </c>
      <c r="H7" s="30">
        <v>0.9998</v>
      </c>
      <c r="I7" s="51">
        <v>0.9998</v>
      </c>
      <c r="J7" s="45">
        <f t="shared" si="1"/>
        <v>1</v>
      </c>
      <c r="K7" s="74">
        <f t="shared" si="0"/>
        <v>180</v>
      </c>
      <c r="L7" s="74">
        <f>IF(J7=0,0,IF(J8=0,0,K7))</f>
        <v>0</v>
      </c>
      <c r="M7" s="77"/>
    </row>
    <row r="8" spans="1:13" s="27" customFormat="1" ht="12.75" customHeight="1">
      <c r="A8" s="84"/>
      <c r="B8" s="84"/>
      <c r="C8" s="84"/>
      <c r="D8" s="91"/>
      <c r="E8" s="107"/>
      <c r="F8" s="23" t="s">
        <v>51</v>
      </c>
      <c r="G8" s="79"/>
      <c r="H8" s="31">
        <v>0.995</v>
      </c>
      <c r="I8" s="52">
        <v>0.994</v>
      </c>
      <c r="J8" s="45">
        <f t="shared" si="1"/>
        <v>0</v>
      </c>
      <c r="K8" s="75"/>
      <c r="L8" s="75"/>
      <c r="M8" s="79"/>
    </row>
    <row r="9" spans="1:13" s="27" customFormat="1" ht="12.75" customHeight="1">
      <c r="A9" s="84"/>
      <c r="B9" s="84"/>
      <c r="C9" s="84"/>
      <c r="D9" s="91"/>
      <c r="E9" s="106" t="s">
        <v>47</v>
      </c>
      <c r="F9" s="80"/>
      <c r="G9" s="77">
        <v>0.2</v>
      </c>
      <c r="H9" s="77">
        <v>1</v>
      </c>
      <c r="I9" s="64">
        <v>1</v>
      </c>
      <c r="J9" s="71">
        <f t="shared" si="1"/>
        <v>1</v>
      </c>
      <c r="K9" s="74">
        <f>$K$12*G9</f>
        <v>180</v>
      </c>
      <c r="L9" s="74">
        <f t="shared" si="2"/>
        <v>180</v>
      </c>
      <c r="M9" s="77"/>
    </row>
    <row r="10" spans="1:13" s="27" customFormat="1" ht="12.75" customHeight="1">
      <c r="A10" s="84"/>
      <c r="B10" s="84"/>
      <c r="C10" s="84"/>
      <c r="D10" s="91"/>
      <c r="E10" s="108"/>
      <c r="F10" s="81"/>
      <c r="G10" s="78"/>
      <c r="H10" s="78"/>
      <c r="I10" s="65"/>
      <c r="J10" s="72"/>
      <c r="K10" s="76"/>
      <c r="L10" s="76"/>
      <c r="M10" s="78"/>
    </row>
    <row r="11" spans="1:13" s="27" customFormat="1" ht="12.75" customHeight="1">
      <c r="A11" s="85"/>
      <c r="B11" s="85"/>
      <c r="C11" s="85"/>
      <c r="D11" s="92"/>
      <c r="E11" s="107"/>
      <c r="F11" s="82"/>
      <c r="G11" s="79"/>
      <c r="H11" s="79"/>
      <c r="I11" s="66"/>
      <c r="J11" s="73"/>
      <c r="K11" s="75"/>
      <c r="L11" s="75"/>
      <c r="M11" s="79"/>
    </row>
    <row r="12" spans="1:13" s="27" customFormat="1" ht="15.75" customHeight="1">
      <c r="A12" s="32"/>
      <c r="B12" s="32"/>
      <c r="C12" s="32"/>
      <c r="D12" s="32"/>
      <c r="E12" s="55"/>
      <c r="F12" s="42"/>
      <c r="G12" s="34">
        <f>SUM(G2:G10)</f>
        <v>1</v>
      </c>
      <c r="H12" s="34"/>
      <c r="I12" s="34"/>
      <c r="J12" s="34"/>
      <c r="K12" s="47">
        <v>900</v>
      </c>
      <c r="L12" s="47">
        <f>SUM(L2:L11)</f>
        <v>720</v>
      </c>
      <c r="M12" s="35"/>
    </row>
    <row r="13" spans="1:13" s="22" customFormat="1" ht="12.75" customHeight="1">
      <c r="A13" s="83"/>
      <c r="B13" s="83"/>
      <c r="C13" s="83" t="s">
        <v>35</v>
      </c>
      <c r="D13" s="90" t="s">
        <v>34</v>
      </c>
      <c r="E13" s="90" t="s">
        <v>43</v>
      </c>
      <c r="F13" s="18" t="s">
        <v>32</v>
      </c>
      <c r="G13" s="19">
        <v>0.25</v>
      </c>
      <c r="H13" s="20">
        <v>0.63</v>
      </c>
      <c r="I13" s="49">
        <v>0.63</v>
      </c>
      <c r="J13" s="45">
        <f>IF(H13=I13,1,IF(H13&lt;I13,1,0))</f>
        <v>1</v>
      </c>
      <c r="K13" s="46">
        <f aca="true" t="shared" si="3" ref="K13:K18">$K$12*G13</f>
        <v>225</v>
      </c>
      <c r="L13" s="46">
        <f>IF(J13=1,K13,0)</f>
        <v>225</v>
      </c>
      <c r="M13" s="21"/>
    </row>
    <row r="14" spans="1:13" s="27" customFormat="1" ht="12.75" customHeight="1">
      <c r="A14" s="84"/>
      <c r="B14" s="84"/>
      <c r="C14" s="84"/>
      <c r="D14" s="91"/>
      <c r="E14" s="92"/>
      <c r="F14" s="23" t="s">
        <v>13</v>
      </c>
      <c r="G14" s="24">
        <v>0.05</v>
      </c>
      <c r="H14" s="25">
        <v>0.44</v>
      </c>
      <c r="I14" s="50">
        <v>0.44</v>
      </c>
      <c r="J14" s="45">
        <f aca="true" t="shared" si="4" ref="J14:J20">IF(H14=I14,1,IF(H14&lt;I14,1,0))</f>
        <v>1</v>
      </c>
      <c r="K14" s="46">
        <f t="shared" si="3"/>
        <v>45</v>
      </c>
      <c r="L14" s="46">
        <f>IF(J14=1,K14,0)</f>
        <v>45</v>
      </c>
      <c r="M14" s="26"/>
    </row>
    <row r="15" spans="1:13" s="27" customFormat="1" ht="12.75" customHeight="1">
      <c r="A15" s="84"/>
      <c r="B15" s="84"/>
      <c r="C15" s="84"/>
      <c r="D15" s="91"/>
      <c r="E15" s="106" t="s">
        <v>44</v>
      </c>
      <c r="F15" s="23" t="s">
        <v>48</v>
      </c>
      <c r="G15" s="25">
        <v>0.1</v>
      </c>
      <c r="H15" s="25">
        <v>0.95</v>
      </c>
      <c r="I15" s="50">
        <v>0.95</v>
      </c>
      <c r="J15" s="45">
        <f t="shared" si="4"/>
        <v>1</v>
      </c>
      <c r="K15" s="46">
        <f t="shared" si="3"/>
        <v>90</v>
      </c>
      <c r="L15" s="46">
        <f>IF(J15=1,K15,0)</f>
        <v>90</v>
      </c>
      <c r="M15" s="26"/>
    </row>
    <row r="16" spans="1:13" s="27" customFormat="1" ht="12.75" customHeight="1">
      <c r="A16" s="84"/>
      <c r="B16" s="84"/>
      <c r="C16" s="84"/>
      <c r="D16" s="91"/>
      <c r="E16" s="107"/>
      <c r="F16" s="23" t="s">
        <v>49</v>
      </c>
      <c r="G16" s="25">
        <v>0.1</v>
      </c>
      <c r="H16" s="25">
        <v>0.99</v>
      </c>
      <c r="I16" s="50">
        <v>0.99</v>
      </c>
      <c r="J16" s="45">
        <f t="shared" si="4"/>
        <v>1</v>
      </c>
      <c r="K16" s="46">
        <f t="shared" si="3"/>
        <v>90</v>
      </c>
      <c r="L16" s="46">
        <f>IF(J16=1,K16,0)</f>
        <v>90</v>
      </c>
      <c r="M16" s="26"/>
    </row>
    <row r="17" spans="1:13" s="27" customFormat="1" ht="12.75" customHeight="1">
      <c r="A17" s="84"/>
      <c r="B17" s="84"/>
      <c r="C17" s="84"/>
      <c r="D17" s="91"/>
      <c r="E17" s="54" t="s">
        <v>45</v>
      </c>
      <c r="F17" s="23"/>
      <c r="G17" s="25">
        <v>0.1</v>
      </c>
      <c r="H17" s="25">
        <v>1</v>
      </c>
      <c r="I17" s="50">
        <v>1</v>
      </c>
      <c r="J17" s="45">
        <f t="shared" si="4"/>
        <v>1</v>
      </c>
      <c r="K17" s="46">
        <f t="shared" si="3"/>
        <v>90</v>
      </c>
      <c r="L17" s="46">
        <f>IF(J17=1,K17,0)</f>
        <v>90</v>
      </c>
      <c r="M17" s="26"/>
    </row>
    <row r="18" spans="1:13" s="27" customFormat="1" ht="12.75" customHeight="1">
      <c r="A18" s="84"/>
      <c r="B18" s="84"/>
      <c r="C18" s="84"/>
      <c r="D18" s="91"/>
      <c r="E18" s="106" t="s">
        <v>46</v>
      </c>
      <c r="F18" s="23" t="s">
        <v>50</v>
      </c>
      <c r="G18" s="77">
        <v>0.2</v>
      </c>
      <c r="H18" s="30">
        <v>0.9998</v>
      </c>
      <c r="I18" s="51">
        <v>0.9998</v>
      </c>
      <c r="J18" s="45">
        <f t="shared" si="4"/>
        <v>1</v>
      </c>
      <c r="K18" s="74">
        <f t="shared" si="3"/>
        <v>180</v>
      </c>
      <c r="L18" s="74">
        <f>IF(J18=0,0,IF(J19=0,0,K18))</f>
        <v>180</v>
      </c>
      <c r="M18" s="77"/>
    </row>
    <row r="19" spans="1:13" s="27" customFormat="1" ht="12.75" customHeight="1">
      <c r="A19" s="84"/>
      <c r="B19" s="84"/>
      <c r="C19" s="84"/>
      <c r="D19" s="91"/>
      <c r="E19" s="107"/>
      <c r="F19" s="23" t="s">
        <v>51</v>
      </c>
      <c r="G19" s="79"/>
      <c r="H19" s="31">
        <v>0.995</v>
      </c>
      <c r="I19" s="52">
        <v>0.995</v>
      </c>
      <c r="J19" s="45">
        <f t="shared" si="4"/>
        <v>1</v>
      </c>
      <c r="K19" s="75"/>
      <c r="L19" s="75"/>
      <c r="M19" s="79"/>
    </row>
    <row r="20" spans="1:13" s="27" customFormat="1" ht="12.75" customHeight="1">
      <c r="A20" s="84"/>
      <c r="B20" s="84"/>
      <c r="C20" s="84"/>
      <c r="D20" s="91"/>
      <c r="E20" s="106" t="s">
        <v>47</v>
      </c>
      <c r="F20" s="80"/>
      <c r="G20" s="77">
        <v>0.2</v>
      </c>
      <c r="H20" s="77">
        <v>1</v>
      </c>
      <c r="I20" s="64">
        <v>1</v>
      </c>
      <c r="J20" s="71">
        <f t="shared" si="4"/>
        <v>1</v>
      </c>
      <c r="K20" s="74">
        <f>$K$12*G20</f>
        <v>180</v>
      </c>
      <c r="L20" s="74">
        <f>IF(J20=1,K20,0)</f>
        <v>180</v>
      </c>
      <c r="M20" s="77"/>
    </row>
    <row r="21" spans="1:13" s="27" customFormat="1" ht="12.75" customHeight="1">
      <c r="A21" s="84"/>
      <c r="B21" s="84"/>
      <c r="C21" s="84"/>
      <c r="D21" s="91"/>
      <c r="E21" s="108"/>
      <c r="F21" s="81"/>
      <c r="G21" s="78"/>
      <c r="H21" s="78"/>
      <c r="I21" s="65"/>
      <c r="J21" s="72"/>
      <c r="K21" s="76"/>
      <c r="L21" s="76"/>
      <c r="M21" s="78"/>
    </row>
    <row r="22" spans="1:13" s="27" customFormat="1" ht="12.75" customHeight="1">
      <c r="A22" s="85"/>
      <c r="B22" s="85"/>
      <c r="C22" s="85"/>
      <c r="D22" s="92"/>
      <c r="E22" s="107"/>
      <c r="F22" s="82"/>
      <c r="G22" s="79"/>
      <c r="H22" s="79"/>
      <c r="I22" s="66"/>
      <c r="J22" s="73"/>
      <c r="K22" s="75"/>
      <c r="L22" s="75"/>
      <c r="M22" s="79"/>
    </row>
    <row r="23" spans="1:13" s="27" customFormat="1" ht="15.75" customHeight="1">
      <c r="A23" s="32"/>
      <c r="B23" s="32"/>
      <c r="C23" s="32"/>
      <c r="D23" s="32"/>
      <c r="E23" s="55"/>
      <c r="F23" s="42"/>
      <c r="G23" s="34">
        <f>SUM(G13:G22)</f>
        <v>1</v>
      </c>
      <c r="H23" s="34"/>
      <c r="I23" s="34"/>
      <c r="J23" s="34"/>
      <c r="K23" s="47">
        <f>K12</f>
        <v>900</v>
      </c>
      <c r="L23" s="47">
        <f>SUM(L13:L22)</f>
        <v>900</v>
      </c>
      <c r="M23" s="35"/>
    </row>
    <row r="24" spans="1:13" s="22" customFormat="1" ht="15.75" customHeight="1">
      <c r="A24" s="83"/>
      <c r="B24" s="83"/>
      <c r="C24" s="83" t="s">
        <v>36</v>
      </c>
      <c r="D24" s="90" t="s">
        <v>34</v>
      </c>
      <c r="E24" s="90" t="s">
        <v>43</v>
      </c>
      <c r="F24" s="18" t="s">
        <v>32</v>
      </c>
      <c r="G24" s="19">
        <v>0.25</v>
      </c>
      <c r="H24" s="20">
        <v>0.63</v>
      </c>
      <c r="I24" s="49">
        <v>0.63</v>
      </c>
      <c r="J24" s="45">
        <f>IF(H24=I24,1,IF(H24&lt;I24,1,0))</f>
        <v>1</v>
      </c>
      <c r="K24" s="46">
        <f aca="true" t="shared" si="5" ref="K24:K29">$K$12*G24</f>
        <v>225</v>
      </c>
      <c r="L24" s="46">
        <f>IF(J24=1,K24,0)</f>
        <v>225</v>
      </c>
      <c r="M24" s="21"/>
    </row>
    <row r="25" spans="1:13" s="27" customFormat="1" ht="12.75" customHeight="1">
      <c r="A25" s="84"/>
      <c r="B25" s="84"/>
      <c r="C25" s="84"/>
      <c r="D25" s="91"/>
      <c r="E25" s="92"/>
      <c r="F25" s="23" t="s">
        <v>13</v>
      </c>
      <c r="G25" s="24">
        <v>0.05</v>
      </c>
      <c r="H25" s="25">
        <v>0.44</v>
      </c>
      <c r="I25" s="50">
        <v>0.44</v>
      </c>
      <c r="J25" s="45">
        <f aca="true" t="shared" si="6" ref="J25:J31">IF(H25=I25,1,IF(H25&lt;I25,1,0))</f>
        <v>1</v>
      </c>
      <c r="K25" s="46">
        <f t="shared" si="5"/>
        <v>45</v>
      </c>
      <c r="L25" s="46">
        <f>IF(J25=1,K25,0)</f>
        <v>45</v>
      </c>
      <c r="M25" s="26"/>
    </row>
    <row r="26" spans="1:13" s="27" customFormat="1" ht="13.5" customHeight="1">
      <c r="A26" s="84"/>
      <c r="B26" s="84"/>
      <c r="C26" s="84"/>
      <c r="D26" s="91"/>
      <c r="E26" s="106" t="s">
        <v>44</v>
      </c>
      <c r="F26" s="23" t="s">
        <v>48</v>
      </c>
      <c r="G26" s="25">
        <v>0.1</v>
      </c>
      <c r="H26" s="25">
        <v>0.95</v>
      </c>
      <c r="I26" s="50">
        <v>0.95</v>
      </c>
      <c r="J26" s="45">
        <f t="shared" si="6"/>
        <v>1</v>
      </c>
      <c r="K26" s="46">
        <f t="shared" si="5"/>
        <v>90</v>
      </c>
      <c r="L26" s="46">
        <f>IF(J26=1,K26,0)</f>
        <v>90</v>
      </c>
      <c r="M26" s="26"/>
    </row>
    <row r="27" spans="1:13" s="27" customFormat="1" ht="12">
      <c r="A27" s="84"/>
      <c r="B27" s="84"/>
      <c r="C27" s="84"/>
      <c r="D27" s="91"/>
      <c r="E27" s="107"/>
      <c r="F27" s="23" t="s">
        <v>49</v>
      </c>
      <c r="G27" s="25">
        <v>0.1</v>
      </c>
      <c r="H27" s="25">
        <v>0.99</v>
      </c>
      <c r="I27" s="50">
        <v>0.99</v>
      </c>
      <c r="J27" s="45">
        <f t="shared" si="6"/>
        <v>1</v>
      </c>
      <c r="K27" s="46">
        <f t="shared" si="5"/>
        <v>90</v>
      </c>
      <c r="L27" s="46">
        <f>IF(J27=1,K27,0)</f>
        <v>90</v>
      </c>
      <c r="M27" s="26"/>
    </row>
    <row r="28" spans="1:13" s="27" customFormat="1" ht="12">
      <c r="A28" s="84"/>
      <c r="B28" s="84"/>
      <c r="C28" s="84"/>
      <c r="D28" s="91"/>
      <c r="E28" s="54" t="s">
        <v>45</v>
      </c>
      <c r="F28" s="23"/>
      <c r="G28" s="25">
        <v>0.1</v>
      </c>
      <c r="H28" s="25">
        <v>1</v>
      </c>
      <c r="I28" s="50">
        <v>1</v>
      </c>
      <c r="J28" s="45">
        <f t="shared" si="6"/>
        <v>1</v>
      </c>
      <c r="K28" s="46">
        <f t="shared" si="5"/>
        <v>90</v>
      </c>
      <c r="L28" s="46">
        <f>IF(J28=1,K28,0)</f>
        <v>90</v>
      </c>
      <c r="M28" s="26"/>
    </row>
    <row r="29" spans="1:13" s="27" customFormat="1" ht="12">
      <c r="A29" s="84"/>
      <c r="B29" s="84"/>
      <c r="C29" s="84"/>
      <c r="D29" s="91"/>
      <c r="E29" s="106" t="s">
        <v>46</v>
      </c>
      <c r="F29" s="23" t="s">
        <v>50</v>
      </c>
      <c r="G29" s="77">
        <v>0.2</v>
      </c>
      <c r="H29" s="30">
        <v>0.9998</v>
      </c>
      <c r="I29" s="51">
        <v>0.9998</v>
      </c>
      <c r="J29" s="45">
        <f t="shared" si="6"/>
        <v>1</v>
      </c>
      <c r="K29" s="74">
        <f t="shared" si="5"/>
        <v>180</v>
      </c>
      <c r="L29" s="74">
        <f>IF(J29=0,0,IF(J30=0,0,K29))</f>
        <v>180</v>
      </c>
      <c r="M29" s="77"/>
    </row>
    <row r="30" spans="1:13" s="27" customFormat="1" ht="12">
      <c r="A30" s="84"/>
      <c r="B30" s="84"/>
      <c r="C30" s="84"/>
      <c r="D30" s="91"/>
      <c r="E30" s="107"/>
      <c r="F30" s="23" t="s">
        <v>52</v>
      </c>
      <c r="G30" s="79"/>
      <c r="H30" s="31">
        <v>0.996</v>
      </c>
      <c r="I30" s="52">
        <v>0.996</v>
      </c>
      <c r="J30" s="45">
        <f t="shared" si="6"/>
        <v>1</v>
      </c>
      <c r="K30" s="75"/>
      <c r="L30" s="75"/>
      <c r="M30" s="79"/>
    </row>
    <row r="31" spans="1:13" s="27" customFormat="1" ht="12">
      <c r="A31" s="84"/>
      <c r="B31" s="84"/>
      <c r="C31" s="84"/>
      <c r="D31" s="91"/>
      <c r="E31" s="106" t="s">
        <v>47</v>
      </c>
      <c r="F31" s="80"/>
      <c r="G31" s="77">
        <v>0.2</v>
      </c>
      <c r="H31" s="77">
        <v>1</v>
      </c>
      <c r="I31" s="64">
        <v>1</v>
      </c>
      <c r="J31" s="71">
        <f t="shared" si="6"/>
        <v>1</v>
      </c>
      <c r="K31" s="74">
        <f>$K$12*G31</f>
        <v>180</v>
      </c>
      <c r="L31" s="74">
        <f>IF(J31=1,K31,0)</f>
        <v>180</v>
      </c>
      <c r="M31" s="77"/>
    </row>
    <row r="32" spans="1:13" s="27" customFormat="1" ht="12">
      <c r="A32" s="84"/>
      <c r="B32" s="84"/>
      <c r="C32" s="84"/>
      <c r="D32" s="91"/>
      <c r="E32" s="108"/>
      <c r="F32" s="81"/>
      <c r="G32" s="78"/>
      <c r="H32" s="78"/>
      <c r="I32" s="65"/>
      <c r="J32" s="72"/>
      <c r="K32" s="76"/>
      <c r="L32" s="76"/>
      <c r="M32" s="78"/>
    </row>
    <row r="33" spans="1:13" s="27" customFormat="1" ht="12">
      <c r="A33" s="85"/>
      <c r="B33" s="85"/>
      <c r="C33" s="85"/>
      <c r="D33" s="92"/>
      <c r="E33" s="107"/>
      <c r="F33" s="82"/>
      <c r="G33" s="79"/>
      <c r="H33" s="79"/>
      <c r="I33" s="66"/>
      <c r="J33" s="73"/>
      <c r="K33" s="75"/>
      <c r="L33" s="75"/>
      <c r="M33" s="79"/>
    </row>
    <row r="34" spans="1:13" s="27" customFormat="1" ht="15.75" customHeight="1">
      <c r="A34" s="32"/>
      <c r="B34" s="32"/>
      <c r="C34" s="32"/>
      <c r="D34" s="32"/>
      <c r="E34" s="55"/>
      <c r="F34" s="42"/>
      <c r="G34" s="34">
        <f>SUM(G24:G33)</f>
        <v>1</v>
      </c>
      <c r="H34" s="34"/>
      <c r="I34" s="34"/>
      <c r="J34" s="34"/>
      <c r="K34" s="47">
        <f>K12</f>
        <v>900</v>
      </c>
      <c r="L34" s="47">
        <f>SUM(L24:L33)</f>
        <v>900</v>
      </c>
      <c r="M34" s="35"/>
    </row>
    <row r="35" spans="1:13" s="22" customFormat="1" ht="14.25" customHeight="1">
      <c r="A35" s="83"/>
      <c r="B35" s="83"/>
      <c r="C35" s="83" t="s">
        <v>37</v>
      </c>
      <c r="D35" s="90" t="s">
        <v>34</v>
      </c>
      <c r="E35" s="90" t="s">
        <v>43</v>
      </c>
      <c r="F35" s="18" t="s">
        <v>32</v>
      </c>
      <c r="G35" s="19">
        <v>0.25</v>
      </c>
      <c r="H35" s="20">
        <v>0.63</v>
      </c>
      <c r="I35" s="49">
        <v>0.63</v>
      </c>
      <c r="J35" s="45">
        <f>IF(H35=I35,1,IF(H35&lt;I35,1,0))</f>
        <v>1</v>
      </c>
      <c r="K35" s="46">
        <f aca="true" t="shared" si="7" ref="K35:K40">$K$12*G35</f>
        <v>225</v>
      </c>
      <c r="L35" s="46">
        <f>IF(J35=1,K35,0)</f>
        <v>225</v>
      </c>
      <c r="M35" s="21"/>
    </row>
    <row r="36" spans="1:13" s="27" customFormat="1" ht="12.75" customHeight="1">
      <c r="A36" s="84"/>
      <c r="B36" s="84"/>
      <c r="C36" s="84"/>
      <c r="D36" s="91"/>
      <c r="E36" s="92"/>
      <c r="F36" s="23" t="s">
        <v>13</v>
      </c>
      <c r="G36" s="24">
        <v>0.05</v>
      </c>
      <c r="H36" s="25">
        <v>0.44</v>
      </c>
      <c r="I36" s="50">
        <v>0.44</v>
      </c>
      <c r="J36" s="45">
        <f aca="true" t="shared" si="8" ref="J36:J42">IF(H36=I36,1,IF(H36&lt;I36,1,0))</f>
        <v>1</v>
      </c>
      <c r="K36" s="46">
        <f t="shared" si="7"/>
        <v>45</v>
      </c>
      <c r="L36" s="46">
        <f>IF(J36=1,K36,0)</f>
        <v>45</v>
      </c>
      <c r="M36" s="26"/>
    </row>
    <row r="37" spans="1:13" s="27" customFormat="1" ht="13.5" customHeight="1">
      <c r="A37" s="84"/>
      <c r="B37" s="84"/>
      <c r="C37" s="84"/>
      <c r="D37" s="91"/>
      <c r="E37" s="106" t="s">
        <v>44</v>
      </c>
      <c r="F37" s="23" t="s">
        <v>48</v>
      </c>
      <c r="G37" s="25">
        <v>0.1</v>
      </c>
      <c r="H37" s="25">
        <v>0.95</v>
      </c>
      <c r="I37" s="50">
        <v>0.95</v>
      </c>
      <c r="J37" s="45">
        <f t="shared" si="8"/>
        <v>1</v>
      </c>
      <c r="K37" s="46">
        <f t="shared" si="7"/>
        <v>90</v>
      </c>
      <c r="L37" s="46">
        <f>IF(J37=1,K37,0)</f>
        <v>90</v>
      </c>
      <c r="M37" s="26"/>
    </row>
    <row r="38" spans="1:13" s="27" customFormat="1" ht="12">
      <c r="A38" s="84"/>
      <c r="B38" s="84"/>
      <c r="C38" s="84"/>
      <c r="D38" s="91"/>
      <c r="E38" s="107"/>
      <c r="F38" s="23" t="s">
        <v>49</v>
      </c>
      <c r="G38" s="25">
        <v>0.1</v>
      </c>
      <c r="H38" s="25">
        <v>0.99</v>
      </c>
      <c r="I38" s="50">
        <v>0.99</v>
      </c>
      <c r="J38" s="45">
        <f t="shared" si="8"/>
        <v>1</v>
      </c>
      <c r="K38" s="46">
        <f t="shared" si="7"/>
        <v>90</v>
      </c>
      <c r="L38" s="46">
        <f>IF(J38=1,K38,0)</f>
        <v>90</v>
      </c>
      <c r="M38" s="26"/>
    </row>
    <row r="39" spans="1:13" s="27" customFormat="1" ht="12">
      <c r="A39" s="84"/>
      <c r="B39" s="84"/>
      <c r="C39" s="84"/>
      <c r="D39" s="91"/>
      <c r="E39" s="54" t="s">
        <v>45</v>
      </c>
      <c r="F39" s="23"/>
      <c r="G39" s="25">
        <v>0.1</v>
      </c>
      <c r="H39" s="25">
        <v>1</v>
      </c>
      <c r="I39" s="50">
        <v>1</v>
      </c>
      <c r="J39" s="45">
        <f t="shared" si="8"/>
        <v>1</v>
      </c>
      <c r="K39" s="46">
        <f t="shared" si="7"/>
        <v>90</v>
      </c>
      <c r="L39" s="46">
        <f>IF(J39=1,K39,0)</f>
        <v>90</v>
      </c>
      <c r="M39" s="26"/>
    </row>
    <row r="40" spans="1:13" s="27" customFormat="1" ht="12">
      <c r="A40" s="84"/>
      <c r="B40" s="84"/>
      <c r="C40" s="84"/>
      <c r="D40" s="91"/>
      <c r="E40" s="106" t="s">
        <v>46</v>
      </c>
      <c r="F40" s="98" t="s">
        <v>53</v>
      </c>
      <c r="G40" s="77">
        <v>0.2</v>
      </c>
      <c r="H40" s="93">
        <v>0.996</v>
      </c>
      <c r="I40" s="67">
        <v>0.996</v>
      </c>
      <c r="J40" s="45">
        <f t="shared" si="8"/>
        <v>1</v>
      </c>
      <c r="K40" s="74">
        <f t="shared" si="7"/>
        <v>180</v>
      </c>
      <c r="L40" s="74">
        <f>IF(J40=0,0,IF(J41=0,0,K40))</f>
        <v>180</v>
      </c>
      <c r="M40" s="93"/>
    </row>
    <row r="41" spans="1:13" s="27" customFormat="1" ht="12">
      <c r="A41" s="84"/>
      <c r="B41" s="84"/>
      <c r="C41" s="84"/>
      <c r="D41" s="91"/>
      <c r="E41" s="107"/>
      <c r="F41" s="99"/>
      <c r="G41" s="79"/>
      <c r="H41" s="94"/>
      <c r="I41" s="68"/>
      <c r="J41" s="45">
        <f t="shared" si="8"/>
        <v>1</v>
      </c>
      <c r="K41" s="75"/>
      <c r="L41" s="75"/>
      <c r="M41" s="94"/>
    </row>
    <row r="42" spans="1:13" s="27" customFormat="1" ht="12">
      <c r="A42" s="84"/>
      <c r="B42" s="84"/>
      <c r="C42" s="84"/>
      <c r="D42" s="91"/>
      <c r="E42" s="106" t="s">
        <v>47</v>
      </c>
      <c r="F42" s="80"/>
      <c r="G42" s="77">
        <v>0.2</v>
      </c>
      <c r="H42" s="77">
        <v>1</v>
      </c>
      <c r="I42" s="64">
        <v>1</v>
      </c>
      <c r="J42" s="71">
        <f t="shared" si="8"/>
        <v>1</v>
      </c>
      <c r="K42" s="74">
        <f>$K$12*G42</f>
        <v>180</v>
      </c>
      <c r="L42" s="74">
        <f>IF(J42=1,K42,0)</f>
        <v>180</v>
      </c>
      <c r="M42" s="77"/>
    </row>
    <row r="43" spans="1:13" s="27" customFormat="1" ht="12">
      <c r="A43" s="84"/>
      <c r="B43" s="84"/>
      <c r="C43" s="84"/>
      <c r="D43" s="91"/>
      <c r="E43" s="108"/>
      <c r="F43" s="81"/>
      <c r="G43" s="78"/>
      <c r="H43" s="78"/>
      <c r="I43" s="65"/>
      <c r="J43" s="72"/>
      <c r="K43" s="76"/>
      <c r="L43" s="76"/>
      <c r="M43" s="78"/>
    </row>
    <row r="44" spans="1:13" s="27" customFormat="1" ht="12">
      <c r="A44" s="85"/>
      <c r="B44" s="85"/>
      <c r="C44" s="85"/>
      <c r="D44" s="92"/>
      <c r="E44" s="107"/>
      <c r="F44" s="82"/>
      <c r="G44" s="79"/>
      <c r="H44" s="79"/>
      <c r="I44" s="66"/>
      <c r="J44" s="73"/>
      <c r="K44" s="75"/>
      <c r="L44" s="75"/>
      <c r="M44" s="79"/>
    </row>
    <row r="45" spans="1:13" s="27" customFormat="1" ht="15.75" customHeight="1">
      <c r="A45" s="32"/>
      <c r="B45" s="32"/>
      <c r="C45" s="32"/>
      <c r="D45" s="32"/>
      <c r="E45" s="55"/>
      <c r="F45" s="42"/>
      <c r="G45" s="34">
        <f>SUM(G35:G44)</f>
        <v>1</v>
      </c>
      <c r="H45" s="34"/>
      <c r="I45" s="34"/>
      <c r="J45" s="34"/>
      <c r="K45" s="47">
        <f>K12</f>
        <v>900</v>
      </c>
      <c r="L45" s="47">
        <f>SUM(L35:L44)</f>
        <v>900</v>
      </c>
      <c r="M45" s="35"/>
    </row>
    <row r="46" spans="1:13" s="22" customFormat="1" ht="12.75" customHeight="1">
      <c r="A46" s="83"/>
      <c r="B46" s="83"/>
      <c r="C46" s="83" t="s">
        <v>38</v>
      </c>
      <c r="D46" s="90" t="s">
        <v>34</v>
      </c>
      <c r="E46" s="90" t="s">
        <v>43</v>
      </c>
      <c r="F46" s="18" t="s">
        <v>32</v>
      </c>
      <c r="G46" s="19">
        <v>0.25</v>
      </c>
      <c r="H46" s="20">
        <v>0.63</v>
      </c>
      <c r="I46" s="49">
        <v>0.63</v>
      </c>
      <c r="J46" s="45">
        <f>IF(H46=I46,1,IF(H46&lt;I46,1,0))</f>
        <v>1</v>
      </c>
      <c r="K46" s="46">
        <f aca="true" t="shared" si="9" ref="K46:K51">$K$12*G46</f>
        <v>225</v>
      </c>
      <c r="L46" s="46">
        <f>IF(J46=1,K46,0)</f>
        <v>225</v>
      </c>
      <c r="M46" s="21"/>
    </row>
    <row r="47" spans="1:13" s="27" customFormat="1" ht="12.75" customHeight="1">
      <c r="A47" s="84"/>
      <c r="B47" s="84"/>
      <c r="C47" s="84"/>
      <c r="D47" s="91"/>
      <c r="E47" s="92"/>
      <c r="F47" s="23" t="s">
        <v>13</v>
      </c>
      <c r="G47" s="24">
        <v>0.05</v>
      </c>
      <c r="H47" s="25">
        <v>0.44</v>
      </c>
      <c r="I47" s="50">
        <v>0.44</v>
      </c>
      <c r="J47" s="45">
        <f aca="true" t="shared" si="10" ref="J47:J53">IF(H47=I47,1,IF(H47&lt;I47,1,0))</f>
        <v>1</v>
      </c>
      <c r="K47" s="46">
        <f t="shared" si="9"/>
        <v>45</v>
      </c>
      <c r="L47" s="46">
        <f>IF(J47=1,K47,0)</f>
        <v>45</v>
      </c>
      <c r="M47" s="26"/>
    </row>
    <row r="48" spans="1:13" s="27" customFormat="1" ht="13.5" customHeight="1">
      <c r="A48" s="84"/>
      <c r="B48" s="84"/>
      <c r="C48" s="84"/>
      <c r="D48" s="91"/>
      <c r="E48" s="106" t="s">
        <v>44</v>
      </c>
      <c r="F48" s="23" t="s">
        <v>48</v>
      </c>
      <c r="G48" s="25">
        <v>0.1</v>
      </c>
      <c r="H48" s="25">
        <v>0.95</v>
      </c>
      <c r="I48" s="50">
        <v>0.95</v>
      </c>
      <c r="J48" s="45">
        <f t="shared" si="10"/>
        <v>1</v>
      </c>
      <c r="K48" s="46">
        <f t="shared" si="9"/>
        <v>90</v>
      </c>
      <c r="L48" s="46">
        <f>IF(J48=1,K48,0)</f>
        <v>90</v>
      </c>
      <c r="M48" s="26"/>
    </row>
    <row r="49" spans="1:13" s="27" customFormat="1" ht="12">
      <c r="A49" s="84"/>
      <c r="B49" s="84"/>
      <c r="C49" s="84"/>
      <c r="D49" s="91"/>
      <c r="E49" s="107"/>
      <c r="F49" s="23" t="s">
        <v>49</v>
      </c>
      <c r="G49" s="25">
        <v>0.1</v>
      </c>
      <c r="H49" s="25">
        <v>0.99</v>
      </c>
      <c r="I49" s="50">
        <v>0.99</v>
      </c>
      <c r="J49" s="45">
        <f t="shared" si="10"/>
        <v>1</v>
      </c>
      <c r="K49" s="46">
        <f t="shared" si="9"/>
        <v>90</v>
      </c>
      <c r="L49" s="46">
        <f>IF(J49=1,K49,0)</f>
        <v>90</v>
      </c>
      <c r="M49" s="26"/>
    </row>
    <row r="50" spans="1:13" s="27" customFormat="1" ht="12">
      <c r="A50" s="84"/>
      <c r="B50" s="84"/>
      <c r="C50" s="84"/>
      <c r="D50" s="91"/>
      <c r="E50" s="54" t="s">
        <v>45</v>
      </c>
      <c r="F50" s="23"/>
      <c r="G50" s="25">
        <v>0.1</v>
      </c>
      <c r="H50" s="25">
        <v>1</v>
      </c>
      <c r="I50" s="50">
        <v>1</v>
      </c>
      <c r="J50" s="45">
        <f t="shared" si="10"/>
        <v>1</v>
      </c>
      <c r="K50" s="46">
        <f t="shared" si="9"/>
        <v>90</v>
      </c>
      <c r="L50" s="46">
        <f>IF(J50=1,K50,0)</f>
        <v>90</v>
      </c>
      <c r="M50" s="26"/>
    </row>
    <row r="51" spans="1:13" s="27" customFormat="1" ht="12">
      <c r="A51" s="84"/>
      <c r="B51" s="84"/>
      <c r="C51" s="84"/>
      <c r="D51" s="91"/>
      <c r="E51" s="106" t="s">
        <v>46</v>
      </c>
      <c r="F51" s="23" t="s">
        <v>50</v>
      </c>
      <c r="G51" s="77">
        <v>0.2</v>
      </c>
      <c r="H51" s="30">
        <v>0.9998</v>
      </c>
      <c r="I51" s="51">
        <v>0.9998</v>
      </c>
      <c r="J51" s="45">
        <f t="shared" si="10"/>
        <v>1</v>
      </c>
      <c r="K51" s="74">
        <f t="shared" si="9"/>
        <v>180</v>
      </c>
      <c r="L51" s="74">
        <f>IF(J51=0,0,IF(J52=0,0,K51))</f>
        <v>180</v>
      </c>
      <c r="M51" s="77"/>
    </row>
    <row r="52" spans="1:13" s="27" customFormat="1" ht="12">
      <c r="A52" s="84"/>
      <c r="B52" s="84"/>
      <c r="C52" s="84"/>
      <c r="D52" s="91"/>
      <c r="E52" s="107"/>
      <c r="F52" s="23" t="s">
        <v>54</v>
      </c>
      <c r="G52" s="79"/>
      <c r="H52" s="31">
        <v>0.997</v>
      </c>
      <c r="I52" s="52">
        <v>0.997</v>
      </c>
      <c r="J52" s="45">
        <f t="shared" si="10"/>
        <v>1</v>
      </c>
      <c r="K52" s="75"/>
      <c r="L52" s="75"/>
      <c r="M52" s="79"/>
    </row>
    <row r="53" spans="1:13" s="27" customFormat="1" ht="12">
      <c r="A53" s="84"/>
      <c r="B53" s="84"/>
      <c r="C53" s="84"/>
      <c r="D53" s="91"/>
      <c r="E53" s="106" t="s">
        <v>47</v>
      </c>
      <c r="F53" s="80"/>
      <c r="G53" s="77">
        <v>0.2</v>
      </c>
      <c r="H53" s="77">
        <v>1</v>
      </c>
      <c r="I53" s="64">
        <v>1</v>
      </c>
      <c r="J53" s="71">
        <f t="shared" si="10"/>
        <v>1</v>
      </c>
      <c r="K53" s="74">
        <f>$K$12*G53</f>
        <v>180</v>
      </c>
      <c r="L53" s="74">
        <f>IF(J53=1,K53,0)</f>
        <v>180</v>
      </c>
      <c r="M53" s="95"/>
    </row>
    <row r="54" spans="1:13" s="27" customFormat="1" ht="12">
      <c r="A54" s="84"/>
      <c r="B54" s="84"/>
      <c r="C54" s="84"/>
      <c r="D54" s="91"/>
      <c r="E54" s="108"/>
      <c r="F54" s="81"/>
      <c r="G54" s="78"/>
      <c r="H54" s="78"/>
      <c r="I54" s="65"/>
      <c r="J54" s="72"/>
      <c r="K54" s="76"/>
      <c r="L54" s="76"/>
      <c r="M54" s="96"/>
    </row>
    <row r="55" spans="1:13" s="27" customFormat="1" ht="12">
      <c r="A55" s="85"/>
      <c r="B55" s="85"/>
      <c r="C55" s="85"/>
      <c r="D55" s="92"/>
      <c r="E55" s="107"/>
      <c r="F55" s="82"/>
      <c r="G55" s="79"/>
      <c r="H55" s="79"/>
      <c r="I55" s="66"/>
      <c r="J55" s="73"/>
      <c r="K55" s="75"/>
      <c r="L55" s="75"/>
      <c r="M55" s="97"/>
    </row>
    <row r="56" spans="1:13" s="27" customFormat="1" ht="15.75" customHeight="1">
      <c r="A56" s="32"/>
      <c r="B56" s="32"/>
      <c r="C56" s="32"/>
      <c r="D56" s="32"/>
      <c r="E56" s="55"/>
      <c r="F56" s="42"/>
      <c r="G56" s="34">
        <f>SUM(G46:G55)</f>
        <v>1</v>
      </c>
      <c r="H56" s="34"/>
      <c r="I56" s="34"/>
      <c r="J56" s="34"/>
      <c r="K56" s="47">
        <f>K12</f>
        <v>900</v>
      </c>
      <c r="L56" s="47">
        <f>SUM(L46:L55)</f>
        <v>900</v>
      </c>
      <c r="M56" s="35"/>
    </row>
    <row r="57" spans="1:13" s="22" customFormat="1" ht="12" customHeight="1">
      <c r="A57" s="83"/>
      <c r="B57" s="83"/>
      <c r="C57" s="83" t="s">
        <v>39</v>
      </c>
      <c r="D57" s="90" t="s">
        <v>34</v>
      </c>
      <c r="E57" s="90" t="s">
        <v>43</v>
      </c>
      <c r="F57" s="18" t="s">
        <v>32</v>
      </c>
      <c r="G57" s="19">
        <v>0.25</v>
      </c>
      <c r="H57" s="20">
        <v>0.63</v>
      </c>
      <c r="I57" s="49">
        <v>0.63</v>
      </c>
      <c r="J57" s="45">
        <f>IF(H57=I57,1,IF(H57&lt;I57,1,0))</f>
        <v>1</v>
      </c>
      <c r="K57" s="46">
        <f aca="true" t="shared" si="11" ref="K57:K62">$K$12*G57</f>
        <v>225</v>
      </c>
      <c r="L57" s="46">
        <f>IF(J57=1,K57,0)</f>
        <v>225</v>
      </c>
      <c r="M57" s="21"/>
    </row>
    <row r="58" spans="1:13" s="27" customFormat="1" ht="12.75" customHeight="1">
      <c r="A58" s="84"/>
      <c r="B58" s="84"/>
      <c r="C58" s="84"/>
      <c r="D58" s="91"/>
      <c r="E58" s="92"/>
      <c r="F58" s="23" t="s">
        <v>13</v>
      </c>
      <c r="G58" s="24">
        <v>0.05</v>
      </c>
      <c r="H58" s="25">
        <v>0.44</v>
      </c>
      <c r="I58" s="50">
        <v>0.44</v>
      </c>
      <c r="J58" s="45">
        <f aca="true" t="shared" si="12" ref="J58:J65">IF(H58=I58,1,IF(H58&lt;I58,1,0))</f>
        <v>1</v>
      </c>
      <c r="K58" s="46">
        <f t="shared" si="11"/>
        <v>45</v>
      </c>
      <c r="L58" s="46">
        <f>IF(J58=1,K58,0)</f>
        <v>45</v>
      </c>
      <c r="M58" s="26"/>
    </row>
    <row r="59" spans="1:13" s="27" customFormat="1" ht="13.5" customHeight="1">
      <c r="A59" s="84"/>
      <c r="B59" s="84"/>
      <c r="C59" s="84"/>
      <c r="D59" s="91"/>
      <c r="E59" s="106" t="s">
        <v>44</v>
      </c>
      <c r="F59" s="23" t="s">
        <v>48</v>
      </c>
      <c r="G59" s="25">
        <v>0.1</v>
      </c>
      <c r="H59" s="25">
        <v>0.95</v>
      </c>
      <c r="I59" s="50">
        <v>0.95</v>
      </c>
      <c r="J59" s="45">
        <f t="shared" si="12"/>
        <v>1</v>
      </c>
      <c r="K59" s="46">
        <f t="shared" si="11"/>
        <v>90</v>
      </c>
      <c r="L59" s="46">
        <f>IF(J59=1,K59,0)</f>
        <v>90</v>
      </c>
      <c r="M59" s="26"/>
    </row>
    <row r="60" spans="1:13" s="27" customFormat="1" ht="12">
      <c r="A60" s="84"/>
      <c r="B60" s="84"/>
      <c r="C60" s="84"/>
      <c r="D60" s="91"/>
      <c r="E60" s="107"/>
      <c r="F60" s="23" t="s">
        <v>49</v>
      </c>
      <c r="G60" s="25">
        <v>0.1</v>
      </c>
      <c r="H60" s="25">
        <v>0.99</v>
      </c>
      <c r="I60" s="50">
        <v>0.99</v>
      </c>
      <c r="J60" s="45">
        <f t="shared" si="12"/>
        <v>1</v>
      </c>
      <c r="K60" s="46">
        <f t="shared" si="11"/>
        <v>90</v>
      </c>
      <c r="L60" s="46">
        <f>IF(J60=1,K60,0)</f>
        <v>90</v>
      </c>
      <c r="M60" s="26"/>
    </row>
    <row r="61" spans="1:13" s="27" customFormat="1" ht="12">
      <c r="A61" s="84"/>
      <c r="B61" s="84"/>
      <c r="C61" s="84"/>
      <c r="D61" s="91"/>
      <c r="E61" s="54" t="s">
        <v>45</v>
      </c>
      <c r="F61" s="23"/>
      <c r="G61" s="25">
        <v>0.1</v>
      </c>
      <c r="H61" s="25">
        <v>1</v>
      </c>
      <c r="I61" s="50">
        <v>1</v>
      </c>
      <c r="J61" s="45">
        <f t="shared" si="12"/>
        <v>1</v>
      </c>
      <c r="K61" s="46">
        <f t="shared" si="11"/>
        <v>90</v>
      </c>
      <c r="L61" s="46">
        <f>IF(J61=1,K61,0)</f>
        <v>90</v>
      </c>
      <c r="M61" s="26"/>
    </row>
    <row r="62" spans="1:13" s="27" customFormat="1" ht="12.75" customHeight="1">
      <c r="A62" s="84"/>
      <c r="B62" s="84"/>
      <c r="C62" s="84"/>
      <c r="D62" s="91"/>
      <c r="E62" s="106" t="s">
        <v>46</v>
      </c>
      <c r="F62" s="23" t="s">
        <v>55</v>
      </c>
      <c r="G62" s="77">
        <v>0.2</v>
      </c>
      <c r="H62" s="30">
        <v>0.9965</v>
      </c>
      <c r="I62" s="51">
        <v>0.9965</v>
      </c>
      <c r="J62" s="45">
        <f t="shared" si="12"/>
        <v>1</v>
      </c>
      <c r="K62" s="74">
        <f t="shared" si="11"/>
        <v>180</v>
      </c>
      <c r="L62" s="74">
        <f>IF(J62=0,0,IF(J63=0,0,K62))</f>
        <v>180</v>
      </c>
      <c r="M62" s="77"/>
    </row>
    <row r="63" spans="1:13" s="27" customFormat="1" ht="12">
      <c r="A63" s="84"/>
      <c r="B63" s="84"/>
      <c r="C63" s="84"/>
      <c r="D63" s="91"/>
      <c r="E63" s="108"/>
      <c r="F63" s="23" t="s">
        <v>56</v>
      </c>
      <c r="G63" s="78"/>
      <c r="H63" s="31">
        <v>0.995</v>
      </c>
      <c r="I63" s="52">
        <v>0.995</v>
      </c>
      <c r="J63" s="45">
        <f t="shared" si="12"/>
        <v>1</v>
      </c>
      <c r="K63" s="76"/>
      <c r="L63" s="76"/>
      <c r="M63" s="78"/>
    </row>
    <row r="64" spans="1:13" s="27" customFormat="1" ht="12">
      <c r="A64" s="84"/>
      <c r="B64" s="84"/>
      <c r="C64" s="84"/>
      <c r="D64" s="91"/>
      <c r="E64" s="107"/>
      <c r="F64" s="23" t="s">
        <v>57</v>
      </c>
      <c r="G64" s="79"/>
      <c r="H64" s="31">
        <v>0.995</v>
      </c>
      <c r="I64" s="52">
        <v>0.995</v>
      </c>
      <c r="J64" s="45">
        <f t="shared" si="12"/>
        <v>1</v>
      </c>
      <c r="K64" s="75"/>
      <c r="L64" s="75"/>
      <c r="M64" s="79"/>
    </row>
    <row r="65" spans="1:13" s="27" customFormat="1" ht="12">
      <c r="A65" s="84"/>
      <c r="B65" s="84"/>
      <c r="C65" s="84"/>
      <c r="D65" s="91"/>
      <c r="E65" s="106" t="s">
        <v>47</v>
      </c>
      <c r="F65" s="80"/>
      <c r="G65" s="77">
        <v>0.2</v>
      </c>
      <c r="H65" s="77">
        <v>1</v>
      </c>
      <c r="I65" s="64">
        <v>1</v>
      </c>
      <c r="J65" s="71">
        <f t="shared" si="12"/>
        <v>1</v>
      </c>
      <c r="K65" s="74">
        <f>$K$12*G65</f>
        <v>180</v>
      </c>
      <c r="L65" s="74">
        <f>IF(J65=1,K65,0)</f>
        <v>180</v>
      </c>
      <c r="M65" s="77"/>
    </row>
    <row r="66" spans="1:13" s="27" customFormat="1" ht="12">
      <c r="A66" s="84"/>
      <c r="B66" s="84"/>
      <c r="C66" s="84"/>
      <c r="D66" s="91"/>
      <c r="E66" s="108"/>
      <c r="F66" s="81"/>
      <c r="G66" s="78"/>
      <c r="H66" s="78"/>
      <c r="I66" s="65"/>
      <c r="J66" s="72"/>
      <c r="K66" s="76"/>
      <c r="L66" s="76"/>
      <c r="M66" s="78"/>
    </row>
    <row r="67" spans="1:13" s="27" customFormat="1" ht="12">
      <c r="A67" s="85"/>
      <c r="B67" s="85"/>
      <c r="C67" s="85"/>
      <c r="D67" s="92"/>
      <c r="E67" s="107"/>
      <c r="F67" s="82"/>
      <c r="G67" s="79"/>
      <c r="H67" s="79"/>
      <c r="I67" s="66"/>
      <c r="J67" s="73"/>
      <c r="K67" s="75"/>
      <c r="L67" s="75"/>
      <c r="M67" s="79"/>
    </row>
    <row r="68" spans="1:13" s="27" customFormat="1" ht="15.75" customHeight="1">
      <c r="A68" s="32"/>
      <c r="B68" s="32"/>
      <c r="C68" s="32"/>
      <c r="D68" s="32"/>
      <c r="E68" s="55"/>
      <c r="F68" s="42"/>
      <c r="G68" s="34">
        <f>SUM(G57:G67)</f>
        <v>1</v>
      </c>
      <c r="H68" s="34"/>
      <c r="I68" s="34"/>
      <c r="J68" s="34"/>
      <c r="K68" s="47">
        <v>900</v>
      </c>
      <c r="L68" s="47">
        <f>SUM(L57:L67)</f>
        <v>900</v>
      </c>
      <c r="M68" s="35"/>
    </row>
    <row r="69" spans="1:13" s="22" customFormat="1" ht="15" customHeight="1">
      <c r="A69" s="103"/>
      <c r="B69" s="103"/>
      <c r="C69" s="83" t="s">
        <v>40</v>
      </c>
      <c r="D69" s="90" t="s">
        <v>34</v>
      </c>
      <c r="E69" s="56" t="s">
        <v>58</v>
      </c>
      <c r="F69" s="43"/>
      <c r="G69" s="37">
        <v>0.3</v>
      </c>
      <c r="H69" s="25">
        <v>1</v>
      </c>
      <c r="I69" s="50">
        <v>1</v>
      </c>
      <c r="J69" s="45">
        <f>IF(H69=I69,1,IF(H69&lt;I69,1,0))</f>
        <v>1</v>
      </c>
      <c r="K69" s="46">
        <f>$K$12*G69</f>
        <v>270</v>
      </c>
      <c r="L69" s="46">
        <f>IF(J69=1,K69,0)</f>
        <v>270</v>
      </c>
      <c r="M69" s="21"/>
    </row>
    <row r="70" spans="1:13" s="27" customFormat="1" ht="12">
      <c r="A70" s="104"/>
      <c r="B70" s="104"/>
      <c r="C70" s="84"/>
      <c r="D70" s="91"/>
      <c r="E70" s="53" t="s">
        <v>46</v>
      </c>
      <c r="F70" s="23" t="s">
        <v>52</v>
      </c>
      <c r="G70" s="29">
        <v>0.3</v>
      </c>
      <c r="H70" s="31">
        <v>0.996</v>
      </c>
      <c r="I70" s="52">
        <v>0.996</v>
      </c>
      <c r="J70" s="45">
        <f>IF(H70=I70,1,IF(H70&lt;I70,1,0))</f>
        <v>1</v>
      </c>
      <c r="K70" s="46">
        <f>$K$12*G70</f>
        <v>270</v>
      </c>
      <c r="L70" s="46">
        <f>IF(J70=1,K70,0)</f>
        <v>270</v>
      </c>
      <c r="M70" s="26"/>
    </row>
    <row r="71" spans="1:13" s="27" customFormat="1" ht="12">
      <c r="A71" s="104"/>
      <c r="B71" s="104"/>
      <c r="C71" s="84"/>
      <c r="D71" s="91"/>
      <c r="E71" s="106" t="s">
        <v>47</v>
      </c>
      <c r="F71" s="80"/>
      <c r="G71" s="77">
        <v>0.4</v>
      </c>
      <c r="H71" s="77"/>
      <c r="I71" s="64"/>
      <c r="J71" s="71">
        <f>IF(H71=I71,1,IF(H71&lt;I71,1,0))</f>
        <v>1</v>
      </c>
      <c r="K71" s="74">
        <f>$K$12*G71</f>
        <v>360</v>
      </c>
      <c r="L71" s="74">
        <f>IF(J71=1,K71,0)</f>
        <v>360</v>
      </c>
      <c r="M71" s="77"/>
    </row>
    <row r="72" spans="1:13" s="27" customFormat="1" ht="12">
      <c r="A72" s="104"/>
      <c r="B72" s="104"/>
      <c r="C72" s="84"/>
      <c r="D72" s="91"/>
      <c r="E72" s="108"/>
      <c r="F72" s="81"/>
      <c r="G72" s="78"/>
      <c r="H72" s="78"/>
      <c r="I72" s="65"/>
      <c r="J72" s="72"/>
      <c r="K72" s="76"/>
      <c r="L72" s="76"/>
      <c r="M72" s="78"/>
    </row>
    <row r="73" spans="1:13" s="27" customFormat="1" ht="12">
      <c r="A73" s="105"/>
      <c r="B73" s="105"/>
      <c r="C73" s="85"/>
      <c r="D73" s="92"/>
      <c r="E73" s="107"/>
      <c r="F73" s="82"/>
      <c r="G73" s="79"/>
      <c r="H73" s="79"/>
      <c r="I73" s="66"/>
      <c r="J73" s="73"/>
      <c r="K73" s="75"/>
      <c r="L73" s="75"/>
      <c r="M73" s="79"/>
    </row>
    <row r="74" spans="1:13" s="27" customFormat="1" ht="15.75" customHeight="1">
      <c r="A74" s="32"/>
      <c r="B74" s="32"/>
      <c r="C74" s="32"/>
      <c r="D74" s="32"/>
      <c r="E74" s="55"/>
      <c r="F74" s="42"/>
      <c r="G74" s="34">
        <f>SUM(G69:G73)</f>
        <v>1</v>
      </c>
      <c r="H74" s="34"/>
      <c r="I74" s="34"/>
      <c r="J74" s="34"/>
      <c r="K74" s="47">
        <v>900</v>
      </c>
      <c r="L74" s="47">
        <f>SUM(L69:L73)</f>
        <v>900</v>
      </c>
      <c r="M74" s="35"/>
    </row>
    <row r="75" spans="1:13" s="22" customFormat="1" ht="15" customHeight="1">
      <c r="A75" s="103"/>
      <c r="B75" s="103"/>
      <c r="C75" s="83" t="s">
        <v>41</v>
      </c>
      <c r="D75" s="90" t="s">
        <v>34</v>
      </c>
      <c r="E75" s="56" t="s">
        <v>58</v>
      </c>
      <c r="F75" s="43"/>
      <c r="G75" s="37">
        <v>0.3</v>
      </c>
      <c r="H75" s="25">
        <v>1</v>
      </c>
      <c r="I75" s="50">
        <v>1</v>
      </c>
      <c r="J75" s="45">
        <f>IF(H75=I75,1,IF(H75&lt;I75,1,0))</f>
        <v>1</v>
      </c>
      <c r="K75" s="46">
        <f>$K$12*G75</f>
        <v>270</v>
      </c>
      <c r="L75" s="46">
        <f>IF(J75=1,K75,0)</f>
        <v>270</v>
      </c>
      <c r="M75" s="21"/>
    </row>
    <row r="76" spans="1:13" s="27" customFormat="1" ht="12">
      <c r="A76" s="104"/>
      <c r="B76" s="104"/>
      <c r="C76" s="84"/>
      <c r="D76" s="91"/>
      <c r="E76" s="53" t="s">
        <v>46</v>
      </c>
      <c r="F76" s="23"/>
      <c r="G76" s="29">
        <v>0.3</v>
      </c>
      <c r="H76" s="25">
        <v>1</v>
      </c>
      <c r="I76" s="50">
        <v>1</v>
      </c>
      <c r="J76" s="45">
        <f>IF(H76=I76,1,IF(H76&lt;I76,1,0))</f>
        <v>1</v>
      </c>
      <c r="K76" s="46">
        <f>$K$12*G76</f>
        <v>270</v>
      </c>
      <c r="L76" s="46">
        <f>IF(J76=1,K76,0)</f>
        <v>270</v>
      </c>
      <c r="M76" s="26"/>
    </row>
    <row r="77" spans="1:13" s="27" customFormat="1" ht="12">
      <c r="A77" s="104"/>
      <c r="B77" s="104"/>
      <c r="C77" s="84"/>
      <c r="D77" s="91"/>
      <c r="E77" s="106" t="s">
        <v>47</v>
      </c>
      <c r="F77" s="80"/>
      <c r="G77" s="77">
        <v>0.4</v>
      </c>
      <c r="H77" s="77">
        <v>1</v>
      </c>
      <c r="I77" s="64">
        <v>1</v>
      </c>
      <c r="J77" s="71">
        <f>IF(H77=I77,1,IF(H77&lt;I77,1,0))</f>
        <v>1</v>
      </c>
      <c r="K77" s="74">
        <f>$K$12*G77</f>
        <v>360</v>
      </c>
      <c r="L77" s="74">
        <f>IF(J77=1,K77,0)</f>
        <v>360</v>
      </c>
      <c r="M77" s="77"/>
    </row>
    <row r="78" spans="1:13" s="27" customFormat="1" ht="12">
      <c r="A78" s="104"/>
      <c r="B78" s="104"/>
      <c r="C78" s="84"/>
      <c r="D78" s="91"/>
      <c r="E78" s="108"/>
      <c r="F78" s="81"/>
      <c r="G78" s="78"/>
      <c r="H78" s="78"/>
      <c r="I78" s="65"/>
      <c r="J78" s="72"/>
      <c r="K78" s="76"/>
      <c r="L78" s="76"/>
      <c r="M78" s="78"/>
    </row>
    <row r="79" spans="1:13" s="27" customFormat="1" ht="12">
      <c r="A79" s="105"/>
      <c r="B79" s="105"/>
      <c r="C79" s="85"/>
      <c r="D79" s="92"/>
      <c r="E79" s="107"/>
      <c r="F79" s="82"/>
      <c r="G79" s="79"/>
      <c r="H79" s="79"/>
      <c r="I79" s="66"/>
      <c r="J79" s="73"/>
      <c r="K79" s="75"/>
      <c r="L79" s="75"/>
      <c r="M79" s="79"/>
    </row>
    <row r="80" spans="1:13" s="27" customFormat="1" ht="15.75" customHeight="1">
      <c r="A80" s="32"/>
      <c r="B80" s="32"/>
      <c r="C80" s="32"/>
      <c r="D80" s="32"/>
      <c r="E80" s="55"/>
      <c r="F80" s="42"/>
      <c r="G80" s="34">
        <f>SUM(G75:G79)</f>
        <v>1</v>
      </c>
      <c r="H80" s="34"/>
      <c r="I80" s="34"/>
      <c r="J80" s="34"/>
      <c r="K80" s="47">
        <v>900</v>
      </c>
      <c r="L80" s="47">
        <f>SUM(L75:L79)</f>
        <v>900</v>
      </c>
      <c r="M80" s="35"/>
    </row>
  </sheetData>
  <sheetProtection/>
  <mergeCells count="150">
    <mergeCell ref="E71:E73"/>
    <mergeCell ref="E77:E79"/>
    <mergeCell ref="E53:E55"/>
    <mergeCell ref="F53:F55"/>
    <mergeCell ref="E57:E58"/>
    <mergeCell ref="E59:E60"/>
    <mergeCell ref="E46:E47"/>
    <mergeCell ref="E48:E49"/>
    <mergeCell ref="E51:E52"/>
    <mergeCell ref="E31:E33"/>
    <mergeCell ref="F31:F33"/>
    <mergeCell ref="E35:E36"/>
    <mergeCell ref="E37:E38"/>
    <mergeCell ref="F20:F22"/>
    <mergeCell ref="E24:E25"/>
    <mergeCell ref="E26:E27"/>
    <mergeCell ref="J77:J79"/>
    <mergeCell ref="K77:K79"/>
    <mergeCell ref="K51:K52"/>
    <mergeCell ref="H40:H41"/>
    <mergeCell ref="I40:I41"/>
    <mergeCell ref="K40:K41"/>
    <mergeCell ref="E42:E44"/>
    <mergeCell ref="L77:L79"/>
    <mergeCell ref="M77:M79"/>
    <mergeCell ref="F77:F79"/>
    <mergeCell ref="G77:G79"/>
    <mergeCell ref="H77:H79"/>
    <mergeCell ref="I77:I79"/>
    <mergeCell ref="A75:A79"/>
    <mergeCell ref="B75:B79"/>
    <mergeCell ref="C75:C79"/>
    <mergeCell ref="D75:D79"/>
    <mergeCell ref="J71:J73"/>
    <mergeCell ref="K71:K73"/>
    <mergeCell ref="A69:A73"/>
    <mergeCell ref="B69:B73"/>
    <mergeCell ref="C69:C73"/>
    <mergeCell ref="D69:D73"/>
    <mergeCell ref="L65:L67"/>
    <mergeCell ref="M65:M67"/>
    <mergeCell ref="L71:L73"/>
    <mergeCell ref="M71:M73"/>
    <mergeCell ref="F71:F73"/>
    <mergeCell ref="G71:G73"/>
    <mergeCell ref="H71:H73"/>
    <mergeCell ref="I71:I73"/>
    <mergeCell ref="A46:A55"/>
    <mergeCell ref="B46:B55"/>
    <mergeCell ref="C46:C55"/>
    <mergeCell ref="L62:L64"/>
    <mergeCell ref="M62:M64"/>
    <mergeCell ref="F65:F67"/>
    <mergeCell ref="G65:G67"/>
    <mergeCell ref="H65:H67"/>
    <mergeCell ref="I65:I67"/>
    <mergeCell ref="J65:J67"/>
    <mergeCell ref="A57:A67"/>
    <mergeCell ref="B57:B67"/>
    <mergeCell ref="C57:C67"/>
    <mergeCell ref="D57:D67"/>
    <mergeCell ref="G62:G64"/>
    <mergeCell ref="K62:K64"/>
    <mergeCell ref="K65:K67"/>
    <mergeCell ref="E65:E67"/>
    <mergeCell ref="E62:E64"/>
    <mergeCell ref="L51:L52"/>
    <mergeCell ref="M51:M52"/>
    <mergeCell ref="G53:G55"/>
    <mergeCell ref="H53:H55"/>
    <mergeCell ref="I53:I55"/>
    <mergeCell ref="J53:J55"/>
    <mergeCell ref="K53:K55"/>
    <mergeCell ref="L53:L55"/>
    <mergeCell ref="G51:G52"/>
    <mergeCell ref="M53:M55"/>
    <mergeCell ref="D46:D55"/>
    <mergeCell ref="M40:M41"/>
    <mergeCell ref="F42:F44"/>
    <mergeCell ref="G42:G44"/>
    <mergeCell ref="H42:H44"/>
    <mergeCell ref="I42:I44"/>
    <mergeCell ref="J42:J44"/>
    <mergeCell ref="K42:K44"/>
    <mergeCell ref="L42:L44"/>
    <mergeCell ref="M42:M44"/>
    <mergeCell ref="L40:L41"/>
    <mergeCell ref="M31:M33"/>
    <mergeCell ref="A35:A44"/>
    <mergeCell ref="B35:B44"/>
    <mergeCell ref="C35:C44"/>
    <mergeCell ref="D35:D44"/>
    <mergeCell ref="E40:E41"/>
    <mergeCell ref="F40:F41"/>
    <mergeCell ref="G40:G41"/>
    <mergeCell ref="K29:K30"/>
    <mergeCell ref="L29:L30"/>
    <mergeCell ref="M29:M30"/>
    <mergeCell ref="G31:G33"/>
    <mergeCell ref="H31:H33"/>
    <mergeCell ref="I31:I33"/>
    <mergeCell ref="J31:J33"/>
    <mergeCell ref="K31:K33"/>
    <mergeCell ref="L31:L33"/>
    <mergeCell ref="E29:E30"/>
    <mergeCell ref="G29:G30"/>
    <mergeCell ref="A24:A33"/>
    <mergeCell ref="B24:B33"/>
    <mergeCell ref="C24:C33"/>
    <mergeCell ref="D24:D33"/>
    <mergeCell ref="J20:J22"/>
    <mergeCell ref="K20:K22"/>
    <mergeCell ref="L20:L22"/>
    <mergeCell ref="M20:M22"/>
    <mergeCell ref="G20:G22"/>
    <mergeCell ref="H20:H22"/>
    <mergeCell ref="I20:I22"/>
    <mergeCell ref="G18:G19"/>
    <mergeCell ref="K18:K19"/>
    <mergeCell ref="L18:L19"/>
    <mergeCell ref="M18:M19"/>
    <mergeCell ref="K9:K11"/>
    <mergeCell ref="L9:L11"/>
    <mergeCell ref="M9:M11"/>
    <mergeCell ref="G9:G11"/>
    <mergeCell ref="H9:H11"/>
    <mergeCell ref="I9:I11"/>
    <mergeCell ref="A13:A22"/>
    <mergeCell ref="B13:B22"/>
    <mergeCell ref="C13:C22"/>
    <mergeCell ref="D13:D22"/>
    <mergeCell ref="E13:E14"/>
    <mergeCell ref="E15:E16"/>
    <mergeCell ref="E18:E19"/>
    <mergeCell ref="E20:E22"/>
    <mergeCell ref="J9:J11"/>
    <mergeCell ref="G7:G8"/>
    <mergeCell ref="K7:K8"/>
    <mergeCell ref="L7:L8"/>
    <mergeCell ref="M7:M8"/>
    <mergeCell ref="E1:F1"/>
    <mergeCell ref="F9:F11"/>
    <mergeCell ref="A2:A11"/>
    <mergeCell ref="B2:B11"/>
    <mergeCell ref="C2:C11"/>
    <mergeCell ref="D2:D11"/>
    <mergeCell ref="E2:E3"/>
    <mergeCell ref="E4:E5"/>
    <mergeCell ref="E7:E8"/>
    <mergeCell ref="E9:E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Economica.pro</dc:creator>
  <cp:keywords/>
  <dc:description/>
  <cp:lastModifiedBy>DELL</cp:lastModifiedBy>
  <dcterms:created xsi:type="dcterms:W3CDTF">2002-03-14T02:53:05Z</dcterms:created>
  <dcterms:modified xsi:type="dcterms:W3CDTF">2017-06-18T06:54:15Z</dcterms:modified>
  <cp:category/>
  <cp:version/>
  <cp:contentType/>
  <cp:contentStatus/>
</cp:coreProperties>
</file>