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0"/>
  </bookViews>
  <sheets>
    <sheet name="Рис_1" sheetId="1" r:id="rId1"/>
    <sheet name="Рис_2" sheetId="2" r:id="rId2"/>
    <sheet name="Таб_1" sheetId="3" r:id="rId3"/>
    <sheet name="Таб_2" sheetId="4" r:id="rId4"/>
    <sheet name="Таб_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Order1" hidden="1">0</definedName>
    <definedName name="ClDate">'[8]Info'!$E$6</definedName>
    <definedName name="Coefficient">#REF!</definedName>
    <definedName name="CompName">'[8]Info'!$F$2</definedName>
    <definedName name="CompNameE">'[8]Info'!$G$2</definedName>
    <definedName name="csDesignMode">1</definedName>
    <definedName name="end">#REF!</definedName>
    <definedName name="ExRate">#REF!</definedName>
    <definedName name="FG">'[6]ACM04 Net Sales'!$J$1</definedName>
    <definedName name="ForeignUnit">'[8]Info'!$E$39</definedName>
    <definedName name="OpDate">'[8]Info'!$E$5</definedName>
    <definedName name="qw">1.07</definedName>
    <definedName name="qwe">1.06</definedName>
    <definedName name="Rate">#REF!</definedName>
    <definedName name="Sales_Volume__Units___Объем_продаж__шт">100</definedName>
    <definedName name="Taxes_for_Direct_Labor___Налоги_на_прямую_оплату_труда____35_6">35.6%</definedName>
    <definedName name="TP">'[6]ACM04 Net Sales'!$J$2</definedName>
    <definedName name="Unit">'[8]Info'!$E$38</definedName>
    <definedName name="Вертушка">68</definedName>
    <definedName name="Вес_стандартного_вагона">65</definedName>
    <definedName name="Дата">'[4]Прямые затраты (2)'!#REF!</definedName>
    <definedName name="ДискПотокДенСредств">#REF!</definedName>
    <definedName name="ДопМаржа">'[9]Рис11.1'!$B$6:$G$6</definedName>
    <definedName name="Доход_за_квартал_на_1_вагон">#REF!</definedName>
    <definedName name="Доход_за_квартал_на_весь_парк">#REF!</definedName>
    <definedName name="Доходы">#REF!</definedName>
    <definedName name="ЕдИзм">#REF!</definedName>
    <definedName name="Заголовок">'[2]Исх.данные (2)'!$A$1:$U$1</definedName>
    <definedName name="Инфл">'[2]Исх.данные (2)'!$A$174:$U$184</definedName>
    <definedName name="Количество_вагонов">#REF!</definedName>
    <definedName name="Количество_вагонов_в_вертушке_стандарт">68</definedName>
    <definedName name="Количество_вагонов_в_парке">#REF!</definedName>
    <definedName name="КумДискПотокДенСредств">#REF!</definedName>
    <definedName name="Курс">'[2]Исх.данные (2)'!#REF!</definedName>
    <definedName name="Курс__1_USD">'[1]НДС '!$C$86</definedName>
    <definedName name="КурсовыеПотериПоВозвратуНДС">10%</definedName>
    <definedName name="Лизинговый_платеж">#REF!</definedName>
    <definedName name="Налог_на_имущество">#REF!</definedName>
    <definedName name="Налог_на_пользователей_автодорог">0.01</definedName>
    <definedName name="Налог_на_прибыль">0.24</definedName>
    <definedName name="Налог_на_ФОТ">0.365</definedName>
    <definedName name="НДС">20%</definedName>
    <definedName name="НДС_входящий_в_цену_товара">0.1667</definedName>
    <definedName name="НДС_на_цену_товара">20%</definedName>
    <definedName name="НДС_от_реализации">20/120</definedName>
    <definedName name="НомКв">'[2]Исх.данные (2)'!#REF!</definedName>
    <definedName name="ОплШт">'[2]Исх.данные (2)'!#REF!</definedName>
    <definedName name="ОтгШт">'[2]Исх.данные (2)'!#REF!</definedName>
    <definedName name="Отчет">'[3]База_ДР'!#REF!</definedName>
    <definedName name="Предприятие">"ММК - Транс"</definedName>
    <definedName name="Прибыль_до_налогообложения_поквартально">#REF!</definedName>
    <definedName name="Прибыль_после_налогообложения_накопленным_итогом">#REF!</definedName>
    <definedName name="Прибыль_после_налогообложения_поквартально">#REF!</definedName>
    <definedName name="Расходы">#REF!</definedName>
    <definedName name="Расходы_за_квартал_на_1_вагон">#REF!</definedName>
    <definedName name="Расходы_за_квартал_на_весь_парк">#REF!</definedName>
    <definedName name="Расходы_на_содержание">#REF!</definedName>
    <definedName name="Расходы_на_эксплуатацию">#REF!</definedName>
    <definedName name="ССпис">'[2]Исх.данные (2)'!#REF!</definedName>
    <definedName name="Ставка_дисконтирования">#REF!</definedName>
    <definedName name="Чистый_поток_денежных_средств">#REF!</definedName>
    <definedName name="янв_98">'[4]Прямые затраты (2)'!#REF!</definedName>
  </definedNames>
  <calcPr fullCalcOnLoad="1"/>
</workbook>
</file>

<file path=xl/sharedStrings.xml><?xml version="1.0" encoding="utf-8"?>
<sst xmlns="http://schemas.openxmlformats.org/spreadsheetml/2006/main" count="273" uniqueCount="221">
  <si>
    <t>Доходы</t>
  </si>
  <si>
    <t xml:space="preserve"> - </t>
  </si>
  <si>
    <t>Затраты</t>
  </si>
  <si>
    <t>Рынок</t>
  </si>
  <si>
    <t>Объем производства компаний-потребителей</t>
  </si>
  <si>
    <t>Общий р-р активов компаний-участников рынка</t>
  </si>
  <si>
    <t xml:space="preserve"> - Структура рынка</t>
  </si>
  <si>
    <t xml:space="preserve"> - Степень насыщения рынка</t>
  </si>
  <si>
    <t xml:space="preserve"> - Динамика развития (роста) рынка</t>
  </si>
  <si>
    <t>Р-р спроса</t>
  </si>
  <si>
    <t>Р-р предложения</t>
  </si>
  <si>
    <t>Позиция компании на рынке</t>
  </si>
  <si>
    <t>Доля компании на рынке на момент анализа</t>
  </si>
  <si>
    <t>Активы, имеющиеся в распоряжении компании</t>
  </si>
  <si>
    <t>Планируемое приращение доли рынка</t>
  </si>
  <si>
    <t>Необходимое увеличение активов, привлечение доп. ПС</t>
  </si>
  <si>
    <t xml:space="preserve">РЕШЕНИЕ: </t>
  </si>
  <si>
    <t xml:space="preserve"> - О планируемом объеме перевозок компании (в вагоно-километрах)</t>
  </si>
  <si>
    <t xml:space="preserve"> - О стоимости предоставляемых услуг - о тарифах компании (в $/ваг.-км.)</t>
  </si>
  <si>
    <t>Прогноз изменения факторов, влияющих на стоимость компании, на основе принятого решения</t>
  </si>
  <si>
    <t xml:space="preserve"> - тарифы с детализацией по видам услуг</t>
  </si>
  <si>
    <t xml:space="preserve"> - показатели эффективности работы компании, в т.ч.:</t>
  </si>
  <si>
    <t xml:space="preserve"> -- % простоев парка</t>
  </si>
  <si>
    <t xml:space="preserve"> -- % порожнего пробега</t>
  </si>
  <si>
    <t xml:space="preserve"> - натуральный объем предоставляемых услуг</t>
  </si>
  <si>
    <t xml:space="preserve">   (планиируемый объем перевозок в ваг.-км.)</t>
  </si>
  <si>
    <r>
      <t>Доходы</t>
    </r>
    <r>
      <rPr>
        <b/>
        <i/>
        <sz val="8"/>
        <color indexed="61"/>
        <rFont val="Arial Cyr"/>
        <family val="0"/>
      </rPr>
      <t>:</t>
    </r>
  </si>
  <si>
    <t>Затраты на парк</t>
  </si>
  <si>
    <t xml:space="preserve"> - О выборе финансовой схемы получения </t>
  </si>
  <si>
    <t xml:space="preserve">   необходимого парка ПС</t>
  </si>
  <si>
    <t>В ы б о р   и з   в о з м о ж н ы х   в а р и а н т о в</t>
  </si>
  <si>
    <t>Аренда ПС у сторонних компаний</t>
  </si>
  <si>
    <t>Использ-е лизинга</t>
  </si>
  <si>
    <t>Приобретение ПС с привлече-нием ЗС</t>
  </si>
  <si>
    <t>ИТОГО: масштаб деятельности компании, согласно утвержденным планам</t>
  </si>
  <si>
    <t>ИТОГО: Размер парка компании, согласно решению по парку</t>
  </si>
  <si>
    <t>Операционные затраты:</t>
  </si>
  <si>
    <t xml:space="preserve"> - видам рынков (внутренний/экспортный)</t>
  </si>
  <si>
    <t xml:space="preserve"> - типам ПС</t>
  </si>
  <si>
    <t xml:space="preserve"> - использованию собственной локомотивной тяги</t>
  </si>
  <si>
    <t>объем перевозок в т.ч. с детализацией по:</t>
  </si>
  <si>
    <t>размер эксплуатируемого парка, в т.ч. с детализацией по:</t>
  </si>
  <si>
    <t xml:space="preserve"> - типу ПС</t>
  </si>
  <si>
    <t xml:space="preserve"> - характеру собственности (собственный/арендованный)</t>
  </si>
  <si>
    <t xml:space="preserve"> - схеме приобретение (использование лизинга)</t>
  </si>
  <si>
    <t>Прямые переменные затраты:</t>
  </si>
  <si>
    <t xml:space="preserve"> - Ж.д. тариф</t>
  </si>
  <si>
    <t xml:space="preserve">   (инфраструктурная и локомотивная составляющие)</t>
  </si>
  <si>
    <t>Затраты на содержание парка (прочие прямые затраты)</t>
  </si>
  <si>
    <t xml:space="preserve"> - Ремонт парка (деповский, текущий, капитальный)</t>
  </si>
  <si>
    <t xml:space="preserve"> - Организация перевозок, в т.ч.:</t>
  </si>
  <si>
    <t xml:space="preserve"> -- отстой парка ПС</t>
  </si>
  <si>
    <t xml:space="preserve"> -- затраты на передислокацию</t>
  </si>
  <si>
    <t xml:space="preserve"> -- затраты на маршрутизацию</t>
  </si>
  <si>
    <t xml:space="preserve"> - Страхование</t>
  </si>
  <si>
    <t xml:space="preserve"> - Материальные затраты: замена колесных пар</t>
  </si>
  <si>
    <t xml:space="preserve"> - Амортизация</t>
  </si>
  <si>
    <t xml:space="preserve"> -- подготовку ПС к производству (чистка, налив и т.п.)</t>
  </si>
  <si>
    <t>ИТОГО: Прямые затраты (связанные с тем или иным видом деятельности компании</t>
  </si>
  <si>
    <t xml:space="preserve">Накладные затраты (условно-постоянные, </t>
  </si>
  <si>
    <t xml:space="preserve"> - Прочие материальные затраты</t>
  </si>
  <si>
    <t xml:space="preserve"> - Расходы по оплате труда</t>
  </si>
  <si>
    <t xml:space="preserve"> - Прочие расходы на персонал</t>
  </si>
  <si>
    <t xml:space="preserve"> - Единый социальный налог</t>
  </si>
  <si>
    <t xml:space="preserve"> - Прочие налоги и сборы</t>
  </si>
  <si>
    <t xml:space="preserve"> - Услуги сторонних организаций</t>
  </si>
  <si>
    <t xml:space="preserve"> - Амортизационные отчисления</t>
  </si>
  <si>
    <t xml:space="preserve"> - Прочие расходы</t>
  </si>
  <si>
    <t xml:space="preserve">           и/или от ее работы на выделенном сегменте рынка):</t>
  </si>
  <si>
    <t xml:space="preserve">           не имющие прямой зависимости от масштаба деят-ти компании</t>
  </si>
  <si>
    <r>
      <t xml:space="preserve">         </t>
    </r>
    <r>
      <rPr>
        <b/>
        <i/>
        <u val="single"/>
        <sz val="8"/>
        <color indexed="61"/>
        <rFont val="Arial Cyr"/>
        <family val="0"/>
      </rPr>
      <t>Затраты на парк</t>
    </r>
  </si>
  <si>
    <t>Объединение факторов, влияющих на стоимость компании</t>
  </si>
  <si>
    <t>Прямые затраты</t>
  </si>
  <si>
    <t>Накладные затраты</t>
  </si>
  <si>
    <t>Неоперационные затраты</t>
  </si>
  <si>
    <t xml:space="preserve">                 Потребность в финансировании:</t>
  </si>
  <si>
    <t xml:space="preserve"> - Изменение в ЗК</t>
  </si>
  <si>
    <t xml:space="preserve"> - Стоимость ЗК (%)</t>
  </si>
  <si>
    <t xml:space="preserve"> - Затраты на финанс-е ($)</t>
  </si>
  <si>
    <t>Дисконтирование</t>
  </si>
  <si>
    <t>Сводный показатель стоимости компании</t>
  </si>
  <si>
    <t>ВЫВОДЫ:</t>
  </si>
  <si>
    <t xml:space="preserve"> - О финансовой эффективности  работы компании</t>
  </si>
  <si>
    <t xml:space="preserve"> - О привлекательности рыночного сегмента</t>
  </si>
  <si>
    <t>Денежный поток по результатам деятельности компании</t>
  </si>
  <si>
    <t>Рис.1. Общая схема алгоритма анализа, проводимого в рамках модели</t>
  </si>
  <si>
    <t xml:space="preserve"> - О чувствительности показателя стоимость к </t>
  </si>
  <si>
    <t xml:space="preserve">   значению отдельных "входящих" параметров</t>
  </si>
  <si>
    <t>Рис.2. Взаимосвязь основных групп факторов стоимости компании</t>
  </si>
  <si>
    <t>Активы</t>
  </si>
  <si>
    <t>Риски, связанные с работой компании</t>
  </si>
  <si>
    <t>Ставка дисконтирования</t>
  </si>
  <si>
    <r>
      <t xml:space="preserve">Капитал: </t>
    </r>
    <r>
      <rPr>
        <sz val="10"/>
        <rFont val="Arial Cyr"/>
        <family val="0"/>
      </rPr>
      <t>структура и стоимость</t>
    </r>
  </si>
  <si>
    <t>С т о и м о с т ь   к о м п а н и и</t>
  </si>
  <si>
    <t>Денежный поток на собственный капитал</t>
  </si>
  <si>
    <t>Р Ы Н О К</t>
  </si>
  <si>
    <t>Соотношение стоящего и работающего парка, %</t>
  </si>
  <si>
    <t>Длительность анализируемого периода, дни</t>
  </si>
  <si>
    <t>ВД</t>
  </si>
  <si>
    <t>Объем перевозок</t>
  </si>
  <si>
    <t>% порожнего пробега (от общего пробега), %</t>
  </si>
  <si>
    <t>Тариф</t>
  </si>
  <si>
    <t>Среднерыночный тариф ("базовый") на данный тип перевозок, $/ваг.-км</t>
  </si>
  <si>
    <t>Планируемый среднерыночный тариф ("итоговый") на данный тип перевозок, $/ваг.-км</t>
  </si>
  <si>
    <t>Таблица 1. Порядок расчета величины доходов компании за период</t>
  </si>
  <si>
    <t>Обозначение показателя</t>
  </si>
  <si>
    <t>Наименование показателя</t>
  </si>
  <si>
    <t>Порядок получения данных</t>
  </si>
  <si>
    <t>Примечание</t>
  </si>
  <si>
    <t>Общий размер парка (=Весь парк, имеющийся у компании и/или Парк требуемый для выполнения заданного объема перевозок), ваг.</t>
  </si>
  <si>
    <t>1</t>
  </si>
  <si>
    <t>2</t>
  </si>
  <si>
    <t>3</t>
  </si>
  <si>
    <t>Определяется на основе анализа размера и эффективности использования активов компании</t>
  </si>
  <si>
    <t>Экспекртная оценка или анализ статистических данных за прошлые периоды</t>
  </si>
  <si>
    <t>Решение о планируемом объеме перевозок принимается руководством компании. При этом выбор возможного объема осуществляется в пределах, устанавливаемых возможностями рынка. Эти пределы определяются при анализе рынка.</t>
  </si>
  <si>
    <t>Ср. скорость движения парка при перевозках (без учета простоев на ремонт и проч.), км./сут.</t>
  </si>
  <si>
    <t>Или расчет на основе данных о пробеге парка за прошлые периоды</t>
  </si>
  <si>
    <t>Общий объем перевозок компании за период (общий "полезный" пробег), ваг.-км.</t>
  </si>
  <si>
    <t>4</t>
  </si>
  <si>
    <t>5</t>
  </si>
  <si>
    <t>6</t>
  </si>
  <si>
    <t>7</t>
  </si>
  <si>
    <t>8</t>
  </si>
  <si>
    <t>На основе анализа соотношения спроса и предложения на рынке, оценки степени насщения рынка.</t>
  </si>
  <si>
    <t>9</t>
  </si>
  <si>
    <t xml:space="preserve"> = (7) * (8)</t>
  </si>
  <si>
    <t>Прогноз изменения среднерыночного тарифа, согласно рын.ситуации (отношению спроса и предложения) - темп роста,%</t>
  </si>
  <si>
    <r>
      <t xml:space="preserve"> = "Базовый" среднерыночный тариф</t>
    </r>
    <r>
      <rPr>
        <i/>
        <sz val="8"/>
        <color indexed="17"/>
        <rFont val="Arial"/>
        <family val="2"/>
      </rPr>
      <t>($/ваг.-км)</t>
    </r>
    <r>
      <rPr>
        <b/>
        <sz val="8"/>
        <color indexed="17"/>
        <rFont val="Arial"/>
        <family val="2"/>
      </rPr>
      <t xml:space="preserve">  * Т_роста</t>
    </r>
    <r>
      <rPr>
        <i/>
        <sz val="8"/>
        <color indexed="17"/>
        <rFont val="Arial"/>
        <family val="2"/>
      </rPr>
      <t xml:space="preserve"> (%)</t>
    </r>
  </si>
  <si>
    <t>Индивидуальное отклонение тарифа компании от среднерыночного, %</t>
  </si>
  <si>
    <t>На основе анализа эластичности спроса и выбора оптимального для компании сочетания размеров тарифа и объема продаж (количества предоставляемых услуг)</t>
  </si>
  <si>
    <t>10</t>
  </si>
  <si>
    <t>11</t>
  </si>
  <si>
    <t>Ср. тариф компании по выбранному типу перевозок (вагонная составляющая), $/ваг.-км</t>
  </si>
  <si>
    <r>
      <t xml:space="preserve"> = Среднерыночный тариф</t>
    </r>
    <r>
      <rPr>
        <i/>
        <sz val="8"/>
        <color indexed="17"/>
        <rFont val="Arial"/>
        <family val="2"/>
      </rPr>
      <t>($/ваг.-км.)</t>
    </r>
    <r>
      <rPr>
        <b/>
        <sz val="8"/>
        <color indexed="17"/>
        <rFont val="Arial"/>
        <family val="2"/>
      </rPr>
      <t xml:space="preserve">  * 
( 1 + Индивидуал.отклонение компании</t>
    </r>
    <r>
      <rPr>
        <i/>
        <sz val="8"/>
        <color indexed="17"/>
        <rFont val="Arial"/>
        <family val="2"/>
      </rPr>
      <t xml:space="preserve">(%) </t>
    </r>
    <r>
      <rPr>
        <b/>
        <sz val="8"/>
        <color indexed="17"/>
        <rFont val="Arial"/>
        <family val="2"/>
      </rPr>
      <t>)</t>
    </r>
  </si>
  <si>
    <t xml:space="preserve"> = (9) * (10)</t>
  </si>
  <si>
    <t>12</t>
  </si>
  <si>
    <r>
      <t xml:space="preserve">Доход от перевозок (вагонная составляющая) </t>
    </r>
    <r>
      <rPr>
        <sz val="8"/>
        <color indexed="10"/>
        <rFont val="Arial"/>
        <family val="2"/>
      </rPr>
      <t>по типу ПС</t>
    </r>
    <r>
      <rPr>
        <sz val="8"/>
        <rFont val="Arial"/>
        <family val="2"/>
      </rPr>
      <t>, $</t>
    </r>
  </si>
  <si>
    <t xml:space="preserve"> = (6) / [ 1+(2) ]  * (3) * (1) * [1 - (4) ] * (11)</t>
  </si>
  <si>
    <t>ВД/ копирование</t>
  </si>
  <si>
    <t>13</t>
  </si>
  <si>
    <t>Пробег собственного локомотивного парка при "полезном" перемещении ПС (при выполнеиии перевозок), л.-км.</t>
  </si>
  <si>
    <t>Определяетсёя на основе расчета общего количества работы локомотивной тяги (л.-км.), необходимой для обеспечения планируемого объема перевозок и определения той части, которая может быть выполнена собственными локомативами компании (исходя из размера имеющегося парка локомотивов)</t>
  </si>
  <si>
    <t>14</t>
  </si>
  <si>
    <t>Ср. тариф по перевозкам (локомотивная составляющая), $/л.-км</t>
  </si>
  <si>
    <t>Доход от перевозок (локомотивная составляющая), $</t>
  </si>
  <si>
    <t>15</t>
  </si>
  <si>
    <t xml:space="preserve"> = (13) * (14)</t>
  </si>
  <si>
    <t>ДОХОД - вагонная состоавляющая</t>
  </si>
  <si>
    <t>ДОХОД - локомотивная состоавляющая</t>
  </si>
  <si>
    <t>Длина периода =</t>
  </si>
  <si>
    <t>дней</t>
  </si>
  <si>
    <t>Показатель</t>
  </si>
  <si>
    <t>Ед.изм.</t>
  </si>
  <si>
    <t>Значение</t>
  </si>
  <si>
    <t>Пробег на ваг. за период, км.</t>
  </si>
  <si>
    <t>Пробег парка за период, км.</t>
  </si>
  <si>
    <t>Скорость км./сутки</t>
  </si>
  <si>
    <t>Проверка: общий пробег, км.</t>
  </si>
  <si>
    <t>Работающий состав</t>
  </si>
  <si>
    <t>ваг.</t>
  </si>
  <si>
    <t>Стоящий состав</t>
  </si>
  <si>
    <t>ИТИГО: Общий состав</t>
  </si>
  <si>
    <t>средняя взвешенная по кол-ву работающих и стоящих вагонов</t>
  </si>
  <si>
    <t>% простоя</t>
  </si>
  <si>
    <t>%</t>
  </si>
  <si>
    <t>Отношение работающего и стоящего парка</t>
  </si>
  <si>
    <t>Скорость работающего парка</t>
  </si>
  <si>
    <t>км./сутки</t>
  </si>
  <si>
    <t>Длина периода</t>
  </si>
  <si>
    <t>сутки</t>
  </si>
  <si>
    <t>Отношение: (Стоящий) : (Работающий)</t>
  </si>
  <si>
    <t>Размер парка (общий)</t>
  </si>
  <si>
    <t>ваг</t>
  </si>
  <si>
    <t>$/ваг.-км.</t>
  </si>
  <si>
    <t>Доход</t>
  </si>
  <si>
    <t>$</t>
  </si>
  <si>
    <t>проверка по составным элементам формулы</t>
  </si>
  <si>
    <t>Ср. скорость всего парка</t>
  </si>
  <si>
    <t>Ср. пробег на 1н ваг. из расчета всего парка</t>
  </si>
  <si>
    <t>км./ваг.</t>
  </si>
  <si>
    <t>Общий пробег парка</t>
  </si>
  <si>
    <t>км.</t>
  </si>
  <si>
    <t>Таблица 2. Пример расчета величины доходов от перевозок за период</t>
  </si>
  <si>
    <t>Спрос, имеющийся на рынке</t>
  </si>
  <si>
    <t xml:space="preserve">Kоэф-т корреляции изменения объемов перевозок и объемов производства в выделенных отраслях, долях от 1 </t>
  </si>
  <si>
    <t>Средняя нагрузка (при перевозке грузов) на 1 вагон, т./ваг.</t>
  </si>
  <si>
    <t>Средняя дальность перемещения грузов, км.</t>
  </si>
  <si>
    <t>Предложение, имеющееся на рынке</t>
  </si>
  <si>
    <t>Баланс спроса и предложения на рынке</t>
  </si>
  <si>
    <t>Таблица 4. Порядок анализа размера рынка</t>
  </si>
  <si>
    <t>Объемом выработки основных грузов, перевозимых каждым типом ПС (объем производства компаний-клиентов), в т.</t>
  </si>
  <si>
    <t>Определяется из доступных статистических или прогнозных данных.
Отражает текущий размер спроса</t>
  </si>
  <si>
    <t xml:space="preserve">ВД </t>
  </si>
  <si>
    <t>Вводится как "паспортный" норматив по эксплуатации ПС</t>
  </si>
  <si>
    <t>Текущий размер сегмента рынка перевозок по типу ПС, в ваг.-км.</t>
  </si>
  <si>
    <t xml:space="preserve"> = (1) / (3)  *  (2)</t>
  </si>
  <si>
    <t>Прогнозируемый темп ростаобъемов производства по выделенным отраслям-клиентам, %</t>
  </si>
  <si>
    <t>Определяется как экспекртная оценка или на основе анализ статистических данных за прошлые периоды</t>
  </si>
  <si>
    <t>Планируемый (будущий) размер сегмента рынка перевозок по типу ПС, в ваг.-км.</t>
  </si>
  <si>
    <t xml:space="preserve"> = (4) *  (5)  *  (6)</t>
  </si>
  <si>
    <t>Общий размер "работающего" парка ПС для у всех участнпиков рынка перевозок с детализацией по всем периодам прогноза, ваг</t>
  </si>
  <si>
    <t>На основе анализ статистических данных за прошлые периоды</t>
  </si>
  <si>
    <t>Длительность анализируемого периода, сутки</t>
  </si>
  <si>
    <t>Размер сегмента рынка перевозок по типу ПС (текущий и будущий), в ваг.-км.</t>
  </si>
  <si>
    <t>Размер рынка при оценке "по планируемому предложению"</t>
  </si>
  <si>
    <t>Размер рынка при оценке "по планируемому спросу"</t>
  </si>
  <si>
    <t xml:space="preserve"> = (8) *  (9)  *  (10)</t>
  </si>
  <si>
    <t>Степень насыщения рынка, %</t>
  </si>
  <si>
    <t>Отношение размера предложения к размеру спроса</t>
  </si>
  <si>
    <t xml:space="preserve"> = (11)  /  (7)</t>
  </si>
  <si>
    <t>Рыночная доля компании</t>
  </si>
  <si>
    <t>Текущая (на момент анализа) доля компании на рынке (по типам перевозок/типам ПС), %</t>
  </si>
  <si>
    <t>Выбор из  таблицы-сценария возможного изменения рыночной доли в зависимости от степени насыщения рынка</t>
  </si>
  <si>
    <t xml:space="preserve"> = (13)  +  (14)</t>
  </si>
  <si>
    <t>Объем перевозок (объем продаж на выделенном рыночном сегменте) для компании</t>
  </si>
  <si>
    <t>16</t>
  </si>
  <si>
    <t>Возможный объем перевозок для компании, ваг.-км.</t>
  </si>
  <si>
    <t>Планируемая доля рынка компании на будущие периоды, %</t>
  </si>
  <si>
    <t>Прогноз изменения рыночной доли компании, согласно ситуации на рынке, потенциальных возможностей компании для роста и т.п., на N %</t>
  </si>
  <si>
    <t xml:space="preserve"> = (7)  *  (15)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</si>
</sst>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р_._-;\-* #,##0.00\ _р_._-;_-* &quot;-&quot;??\ _р_._-;_-@_-"/>
    <numFmt numFmtId="173" formatCode="0.0%"/>
    <numFmt numFmtId="174" formatCode="_-* #,##0.0_р_._-;\-* #,##0.0_р_._-;_-* &quot;-&quot;??_р_._-;_-@_-"/>
    <numFmt numFmtId="175" formatCode="_-* #,##0_р_._-;\-* #,##0_р_._-;_-* &quot;-&quot;??_р_._-;_-@_-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_-* #,##0.00\ [$€-1]_-;\-* #,##0.00\ [$€-1]_-;_-* &quot;-&quot;??\ [$€-1]_-"/>
    <numFmt numFmtId="181" formatCode="0_);[Red]\(0\)"/>
    <numFmt numFmtId="182" formatCode="#,##0.000\ &quot;mto&quot;;[Red]\-#,##0.000\ &quot;mto&quot;"/>
    <numFmt numFmtId="183" formatCode="mm/dd/yy"/>
    <numFmt numFmtId="184" formatCode="#,##0.00_ ;\-#,##0.00\ "/>
    <numFmt numFmtId="185" formatCode="#,##0_ ;\-#,##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0.0"/>
    <numFmt numFmtId="192" formatCode="0.0000"/>
    <numFmt numFmtId="193" formatCode="0.00000"/>
    <numFmt numFmtId="194" formatCode="0.000000"/>
    <numFmt numFmtId="195" formatCode="0.0000000"/>
    <numFmt numFmtId="196" formatCode="0.00000000"/>
    <numFmt numFmtId="197" formatCode="\+0%;\-0%"/>
    <numFmt numFmtId="198" formatCode="\+0.0%;\-0.0%"/>
  </numFmts>
  <fonts count="66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8"/>
      <color indexed="10"/>
      <name val="Arial"/>
      <family val="2"/>
    </font>
    <font>
      <b/>
      <i/>
      <sz val="10"/>
      <color indexed="61"/>
      <name val="Arial"/>
      <family val="2"/>
    </font>
    <font>
      <i/>
      <sz val="8"/>
      <name val="Arial Cyr"/>
      <family val="0"/>
    </font>
    <font>
      <b/>
      <i/>
      <sz val="8"/>
      <name val="Arial Cyr"/>
      <family val="0"/>
    </font>
    <font>
      <b/>
      <i/>
      <sz val="8"/>
      <color indexed="61"/>
      <name val="Arial Cyr"/>
      <family val="0"/>
    </font>
    <font>
      <b/>
      <i/>
      <u val="single"/>
      <sz val="8"/>
      <color indexed="61"/>
      <name val="Arial Cyr"/>
      <family val="0"/>
    </font>
    <font>
      <i/>
      <sz val="8"/>
      <color indexed="5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i/>
      <sz val="10"/>
      <color indexed="60"/>
      <name val="Arial Cyr"/>
      <family val="0"/>
    </font>
    <font>
      <b/>
      <sz val="8"/>
      <color indexed="17"/>
      <name val="Arial"/>
      <family val="2"/>
    </font>
    <font>
      <i/>
      <sz val="8"/>
      <color indexed="12"/>
      <name val="Arial"/>
      <family val="2"/>
    </font>
    <font>
      <i/>
      <sz val="8"/>
      <color indexed="17"/>
      <name val="Arial"/>
      <family val="2"/>
    </font>
    <font>
      <sz val="10"/>
      <name val="Courier"/>
      <family val="0"/>
    </font>
    <font>
      <b/>
      <sz val="10"/>
      <color indexed="8"/>
      <name val="Arial"/>
      <family val="2"/>
    </font>
    <font>
      <sz val="10"/>
      <name val="Arial"/>
      <family val="0"/>
    </font>
    <font>
      <sz val="10"/>
      <name val="Times New Roman"/>
      <family val="0"/>
    </font>
    <font>
      <b/>
      <sz val="10"/>
      <name val="PragmaticaCTT"/>
      <family val="0"/>
    </font>
    <font>
      <sz val="9"/>
      <name val="Arial Cyr"/>
      <family val="0"/>
    </font>
    <font>
      <b/>
      <sz val="9"/>
      <color indexed="12"/>
      <name val="Arial Cyr"/>
      <family val="0"/>
    </font>
    <font>
      <i/>
      <sz val="8"/>
      <color indexed="12"/>
      <name val="Arial Cyr"/>
      <family val="0"/>
    </font>
    <font>
      <b/>
      <sz val="9"/>
      <name val="Arial Cyr"/>
      <family val="0"/>
    </font>
    <font>
      <b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79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1" fillId="20" borderId="0">
      <alignment/>
      <protection/>
    </xf>
    <xf numFmtId="0" fontId="22" fillId="20" borderId="0">
      <alignment/>
      <protection/>
    </xf>
    <xf numFmtId="177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1" fillId="21" borderId="0">
      <alignment/>
      <protection/>
    </xf>
    <xf numFmtId="0" fontId="22" fillId="22" borderId="0">
      <alignment/>
      <protection/>
    </xf>
    <xf numFmtId="18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23" fillId="0" borderId="0">
      <alignment/>
      <protection/>
    </xf>
    <xf numFmtId="49" fontId="23" fillId="0" borderId="0" applyFon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2" applyNumberFormat="0" applyAlignment="0" applyProtection="0"/>
    <xf numFmtId="0" fontId="53" fillId="3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31" borderId="7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61" fillId="33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4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5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0" fontId="1" fillId="36" borderId="0" xfId="0" applyFont="1" applyFill="1" applyAlignment="1">
      <alignment vertical="center"/>
    </xf>
    <xf numFmtId="0" fontId="7" fillId="36" borderId="0" xfId="0" applyFont="1" applyFill="1" applyAlignment="1">
      <alignment vertical="center"/>
    </xf>
    <xf numFmtId="0" fontId="1" fillId="37" borderId="10" xfId="0" applyFont="1" applyFill="1" applyBorder="1" applyAlignment="1">
      <alignment vertical="center"/>
    </xf>
    <xf numFmtId="0" fontId="1" fillId="37" borderId="11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7" borderId="0" xfId="0" applyFont="1" applyFill="1" applyBorder="1" applyAlignment="1">
      <alignment vertical="center"/>
    </xf>
    <xf numFmtId="0" fontId="1" fillId="37" borderId="13" xfId="0" applyFont="1" applyFill="1" applyBorder="1" applyAlignment="1">
      <alignment vertical="center"/>
    </xf>
    <xf numFmtId="0" fontId="1" fillId="37" borderId="14" xfId="0" applyFont="1" applyFill="1" applyBorder="1" applyAlignment="1">
      <alignment vertical="center"/>
    </xf>
    <xf numFmtId="0" fontId="1" fillId="37" borderId="15" xfId="0" applyFont="1" applyFill="1" applyBorder="1" applyAlignment="1">
      <alignment vertical="center"/>
    </xf>
    <xf numFmtId="0" fontId="1" fillId="37" borderId="16" xfId="0" applyFont="1" applyFill="1" applyBorder="1" applyAlignment="1">
      <alignment vertical="center"/>
    </xf>
    <xf numFmtId="0" fontId="13" fillId="37" borderId="17" xfId="0" applyFont="1" applyFill="1" applyBorder="1" applyAlignment="1">
      <alignment horizontal="right" vertical="center"/>
    </xf>
    <xf numFmtId="0" fontId="8" fillId="38" borderId="15" xfId="0" applyFont="1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38" borderId="1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indent="2"/>
    </xf>
    <xf numFmtId="0" fontId="14" fillId="0" borderId="0" xfId="0" applyFont="1" applyAlignment="1">
      <alignment horizontal="left" vertical="center" indent="1"/>
    </xf>
    <xf numFmtId="0" fontId="1" fillId="37" borderId="17" xfId="0" applyFont="1" applyFill="1" applyBorder="1" applyAlignment="1">
      <alignment vertical="center"/>
    </xf>
    <xf numFmtId="0" fontId="13" fillId="37" borderId="10" xfId="0" applyFont="1" applyFill="1" applyBorder="1" applyAlignment="1">
      <alignment horizontal="center" vertical="center"/>
    </xf>
    <xf numFmtId="0" fontId="1" fillId="39" borderId="17" xfId="0" applyFont="1" applyFill="1" applyBorder="1" applyAlignment="1">
      <alignment vertical="center"/>
    </xf>
    <xf numFmtId="0" fontId="1" fillId="39" borderId="10" xfId="0" applyFont="1" applyFill="1" applyBorder="1" applyAlignment="1">
      <alignment vertical="center"/>
    </xf>
    <xf numFmtId="0" fontId="1" fillId="39" borderId="11" xfId="0" applyFont="1" applyFill="1" applyBorder="1" applyAlignment="1">
      <alignment vertical="center"/>
    </xf>
    <xf numFmtId="0" fontId="1" fillId="39" borderId="12" xfId="0" applyFont="1" applyFill="1" applyBorder="1" applyAlignment="1">
      <alignment vertical="center"/>
    </xf>
    <xf numFmtId="0" fontId="1" fillId="39" borderId="0" xfId="0" applyFont="1" applyFill="1" applyBorder="1" applyAlignment="1">
      <alignment vertical="center"/>
    </xf>
    <xf numFmtId="0" fontId="1" fillId="39" borderId="13" xfId="0" applyFont="1" applyFill="1" applyBorder="1" applyAlignment="1">
      <alignment vertical="center"/>
    </xf>
    <xf numFmtId="0" fontId="1" fillId="39" borderId="14" xfId="0" applyFont="1" applyFill="1" applyBorder="1" applyAlignment="1">
      <alignment vertical="center"/>
    </xf>
    <xf numFmtId="0" fontId="1" fillId="39" borderId="15" xfId="0" applyFont="1" applyFill="1" applyBorder="1" applyAlignment="1">
      <alignment vertical="center"/>
    </xf>
    <xf numFmtId="0" fontId="1" fillId="39" borderId="16" xfId="0" applyFont="1" applyFill="1" applyBorder="1" applyAlignment="1">
      <alignment vertical="center"/>
    </xf>
    <xf numFmtId="0" fontId="1" fillId="39" borderId="12" xfId="0" applyFont="1" applyFill="1" applyBorder="1" applyAlignment="1">
      <alignment horizontal="left" vertical="center" indent="2"/>
    </xf>
    <xf numFmtId="0" fontId="1" fillId="39" borderId="12" xfId="0" applyFont="1" applyFill="1" applyBorder="1" applyAlignment="1">
      <alignment horizontal="left" vertical="center" indent="4"/>
    </xf>
    <xf numFmtId="0" fontId="1" fillId="39" borderId="14" xfId="0" applyFont="1" applyFill="1" applyBorder="1" applyAlignment="1">
      <alignment horizontal="left" vertical="center" indent="2"/>
    </xf>
    <xf numFmtId="0" fontId="10" fillId="37" borderId="0" xfId="0" applyFont="1" applyFill="1" applyBorder="1" applyAlignment="1">
      <alignment vertical="center"/>
    </xf>
    <xf numFmtId="0" fontId="1" fillId="37" borderId="20" xfId="0" applyFont="1" applyFill="1" applyBorder="1" applyAlignment="1">
      <alignment vertical="center"/>
    </xf>
    <xf numFmtId="0" fontId="10" fillId="37" borderId="20" xfId="0" applyFont="1" applyFill="1" applyBorder="1" applyAlignment="1">
      <alignment vertical="center"/>
    </xf>
    <xf numFmtId="0" fontId="1" fillId="37" borderId="21" xfId="0" applyFont="1" applyFill="1" applyBorder="1" applyAlignment="1">
      <alignment vertical="center"/>
    </xf>
    <xf numFmtId="0" fontId="1" fillId="38" borderId="20" xfId="0" applyFont="1" applyFill="1" applyBorder="1" applyAlignment="1">
      <alignment vertical="center"/>
    </xf>
    <xf numFmtId="0" fontId="1" fillId="38" borderId="10" xfId="0" applyFont="1" applyFill="1" applyBorder="1" applyAlignment="1">
      <alignment vertical="center"/>
    </xf>
    <xf numFmtId="0" fontId="1" fillId="38" borderId="11" xfId="0" applyFont="1" applyFill="1" applyBorder="1" applyAlignment="1">
      <alignment vertical="center"/>
    </xf>
    <xf numFmtId="0" fontId="1" fillId="38" borderId="0" xfId="0" applyFont="1" applyFill="1" applyBorder="1" applyAlignment="1">
      <alignment vertical="center"/>
    </xf>
    <xf numFmtId="0" fontId="1" fillId="38" borderId="13" xfId="0" applyFont="1" applyFill="1" applyBorder="1" applyAlignment="1">
      <alignment vertical="center"/>
    </xf>
    <xf numFmtId="0" fontId="1" fillId="38" borderId="0" xfId="0" applyFont="1" applyFill="1" applyBorder="1" applyAlignment="1">
      <alignment horizontal="right" vertical="center"/>
    </xf>
    <xf numFmtId="0" fontId="1" fillId="38" borderId="22" xfId="0" applyFont="1" applyFill="1" applyBorder="1" applyAlignment="1">
      <alignment vertical="center"/>
    </xf>
    <xf numFmtId="0" fontId="1" fillId="38" borderId="0" xfId="0" applyFont="1" applyFill="1" applyBorder="1" applyAlignment="1">
      <alignment horizontal="left" vertical="center" indent="2"/>
    </xf>
    <xf numFmtId="0" fontId="1" fillId="38" borderId="17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23" xfId="0" applyFont="1" applyBorder="1" applyAlignment="1">
      <alignment/>
    </xf>
    <xf numFmtId="0" fontId="2" fillId="0" borderId="23" xfId="0" applyFont="1" applyBorder="1" applyAlignment="1">
      <alignment/>
    </xf>
    <xf numFmtId="49" fontId="19" fillId="0" borderId="23" xfId="0" applyNumberFormat="1" applyFont="1" applyFill="1" applyBorder="1" applyAlignment="1">
      <alignment horizontal="left"/>
    </xf>
    <xf numFmtId="0" fontId="2" fillId="0" borderId="23" xfId="0" applyFont="1" applyBorder="1" applyAlignment="1">
      <alignment vertical="center" wrapText="1"/>
    </xf>
    <xf numFmtId="0" fontId="2" fillId="0" borderId="23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/>
    </xf>
    <xf numFmtId="49" fontId="19" fillId="0" borderId="31" xfId="0" applyNumberFormat="1" applyFont="1" applyFill="1" applyBorder="1" applyAlignment="1">
      <alignment horizontal="left"/>
    </xf>
    <xf numFmtId="0" fontId="18" fillId="0" borderId="32" xfId="0" applyFont="1" applyBorder="1" applyAlignment="1">
      <alignment horizontal="center"/>
    </xf>
    <xf numFmtId="0" fontId="2" fillId="0" borderId="32" xfId="0" applyFont="1" applyFill="1" applyBorder="1" applyAlignment="1">
      <alignment vertical="center" wrapText="1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Fill="1" applyBorder="1" applyAlignment="1">
      <alignment vertical="center" wrapText="1"/>
    </xf>
    <xf numFmtId="0" fontId="18" fillId="38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 wrapText="1"/>
    </xf>
    <xf numFmtId="0" fontId="2" fillId="0" borderId="30" xfId="0" applyFont="1" applyBorder="1" applyAlignment="1">
      <alignment horizontal="left" vertical="center"/>
    </xf>
    <xf numFmtId="49" fontId="2" fillId="0" borderId="36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vertical="center" wrapText="1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38" borderId="0" xfId="0" applyFont="1" applyFill="1" applyAlignment="1">
      <alignment horizontal="center"/>
    </xf>
    <xf numFmtId="0" fontId="28" fillId="40" borderId="19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26" fillId="38" borderId="19" xfId="0" applyFont="1" applyFill="1" applyBorder="1" applyAlignment="1">
      <alignment/>
    </xf>
    <xf numFmtId="2" fontId="26" fillId="0" borderId="19" xfId="0" applyNumberFormat="1" applyFont="1" applyBorder="1" applyAlignment="1">
      <alignment/>
    </xf>
    <xf numFmtId="0" fontId="26" fillId="40" borderId="19" xfId="0" applyFont="1" applyFill="1" applyBorder="1" applyAlignment="1">
      <alignment/>
    </xf>
    <xf numFmtId="0" fontId="29" fillId="0" borderId="19" xfId="0" applyFont="1" applyBorder="1" applyAlignment="1">
      <alignment/>
    </xf>
    <xf numFmtId="0" fontId="11" fillId="0" borderId="19" xfId="0" applyFont="1" applyBorder="1" applyAlignment="1">
      <alignment horizontal="center"/>
    </xf>
    <xf numFmtId="2" fontId="29" fillId="0" borderId="19" xfId="0" applyNumberFormat="1" applyFont="1" applyBorder="1" applyAlignment="1">
      <alignment/>
    </xf>
    <xf numFmtId="0" fontId="29" fillId="40" borderId="19" xfId="0" applyFont="1" applyFill="1" applyBorder="1" applyAlignment="1">
      <alignment/>
    </xf>
    <xf numFmtId="0" fontId="29" fillId="0" borderId="0" xfId="0" applyFont="1" applyAlignment="1">
      <alignment/>
    </xf>
    <xf numFmtId="0" fontId="10" fillId="0" borderId="0" xfId="0" applyFont="1" applyAlignment="1">
      <alignment horizontal="left" indent="1"/>
    </xf>
    <xf numFmtId="173" fontId="26" fillId="0" borderId="19" xfId="0" applyNumberFormat="1" applyFont="1" applyBorder="1" applyAlignment="1">
      <alignment/>
    </xf>
    <xf numFmtId="0" fontId="28" fillId="40" borderId="19" xfId="0" applyFont="1" applyFill="1" applyBorder="1" applyAlignment="1">
      <alignment horizontal="left" indent="1"/>
    </xf>
    <xf numFmtId="0" fontId="10" fillId="40" borderId="19" xfId="0" applyFont="1" applyFill="1" applyBorder="1" applyAlignment="1">
      <alignment horizontal="center"/>
    </xf>
    <xf numFmtId="2" fontId="26" fillId="40" borderId="19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" fillId="0" borderId="25" xfId="0" applyFont="1" applyBorder="1" applyAlignment="1">
      <alignment/>
    </xf>
    <xf numFmtId="49" fontId="19" fillId="0" borderId="29" xfId="0" applyNumberFormat="1" applyFont="1" applyFill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18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40" borderId="39" xfId="0" applyFont="1" applyFill="1" applyBorder="1" applyAlignment="1">
      <alignment horizontal="center" vertical="center" wrapText="1"/>
    </xf>
    <xf numFmtId="0" fontId="1" fillId="40" borderId="21" xfId="0" applyFont="1" applyFill="1" applyBorder="1" applyAlignment="1">
      <alignment horizontal="center" vertical="center" wrapText="1"/>
    </xf>
    <xf numFmtId="0" fontId="1" fillId="37" borderId="39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" fillId="40" borderId="17" xfId="0" applyFont="1" applyFill="1" applyBorder="1" applyAlignment="1">
      <alignment horizontal="center" vertical="center" wrapText="1"/>
    </xf>
    <xf numFmtId="0" fontId="1" fillId="40" borderId="11" xfId="0" applyFont="1" applyFill="1" applyBorder="1" applyAlignment="1">
      <alignment horizontal="center" vertical="center" wrapText="1"/>
    </xf>
    <xf numFmtId="0" fontId="1" fillId="40" borderId="14" xfId="0" applyFont="1" applyFill="1" applyBorder="1" applyAlignment="1">
      <alignment horizontal="center" vertical="center" wrapText="1"/>
    </xf>
    <xf numFmtId="0" fontId="1" fillId="40" borderId="16" xfId="0" applyFont="1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37" borderId="39" xfId="0" applyFont="1" applyFill="1" applyBorder="1" applyAlignment="1">
      <alignment horizontal="left" vertical="center"/>
    </xf>
    <xf numFmtId="0" fontId="13" fillId="37" borderId="40" xfId="0" applyFont="1" applyFill="1" applyBorder="1" applyAlignment="1">
      <alignment horizontal="left" vertical="center"/>
    </xf>
    <xf numFmtId="0" fontId="9" fillId="38" borderId="15" xfId="0" applyFont="1" applyFill="1" applyBorder="1" applyAlignment="1">
      <alignment horizontal="center" vertical="center" wrapText="1"/>
    </xf>
    <xf numFmtId="0" fontId="1" fillId="41" borderId="39" xfId="0" applyFont="1" applyFill="1" applyBorder="1" applyAlignment="1">
      <alignment horizontal="center" vertical="center"/>
    </xf>
    <xf numFmtId="0" fontId="1" fillId="41" borderId="21" xfId="0" applyFont="1" applyFill="1" applyBorder="1" applyAlignment="1">
      <alignment horizontal="center" vertical="center"/>
    </xf>
    <xf numFmtId="0" fontId="16" fillId="38" borderId="1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38" borderId="41" xfId="0" applyFill="1" applyBorder="1" applyAlignment="1">
      <alignment horizontal="center" vertical="center" wrapText="1"/>
    </xf>
    <xf numFmtId="0" fontId="0" fillId="38" borderId="42" xfId="0" applyFill="1" applyBorder="1" applyAlignment="1">
      <alignment horizontal="center" vertical="center" wrapText="1"/>
    </xf>
    <xf numFmtId="0" fontId="0" fillId="38" borderId="43" xfId="0" applyFill="1" applyBorder="1" applyAlignment="1">
      <alignment horizontal="center" vertical="center" wrapText="1"/>
    </xf>
    <xf numFmtId="0" fontId="0" fillId="38" borderId="44" xfId="0" applyFill="1" applyBorder="1" applyAlignment="1">
      <alignment horizontal="center" vertical="center" wrapText="1"/>
    </xf>
    <xf numFmtId="0" fontId="0" fillId="38" borderId="45" xfId="0" applyFill="1" applyBorder="1" applyAlignment="1">
      <alignment horizontal="center" vertical="center"/>
    </xf>
    <xf numFmtId="0" fontId="0" fillId="38" borderId="46" xfId="0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</cellXfs>
  <cellStyles count="66">
    <cellStyle name="Normal" xfId="0"/>
    <cellStyle name="RowLevel_0" xfId="1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alance" xfId="33"/>
    <cellStyle name="BalanceBold" xfId="34"/>
    <cellStyle name="Comma [0]_Bdgt99D09_04Dep" xfId="35"/>
    <cellStyle name="Comma_Bdgt99D09_04Dep" xfId="36"/>
    <cellStyle name="Currency [0]_Bdgt99D09_04Dep" xfId="37"/>
    <cellStyle name="Currency_Bdgt99D09_04Dep" xfId="38"/>
    <cellStyle name="Data" xfId="39"/>
    <cellStyle name="DataBold" xfId="40"/>
    <cellStyle name="Date" xfId="41"/>
    <cellStyle name="Euro" xfId="42"/>
    <cellStyle name="Fixed" xfId="43"/>
    <cellStyle name="mto [+kg]" xfId="44"/>
    <cellStyle name="Normal_01-1" xfId="45"/>
    <cellStyle name="Text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ысячи [0]_Б_Д&amp;Р" xfId="74"/>
    <cellStyle name="Тысячи_Б_Д&amp;Р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762000</xdr:colOff>
      <xdr:row>7</xdr:row>
      <xdr:rowOff>38100</xdr:rowOff>
    </xdr:from>
    <xdr:to>
      <xdr:col>5</xdr:col>
      <xdr:colOff>85725</xdr:colOff>
      <xdr:row>11</xdr:row>
      <xdr:rowOff>57150</xdr:rowOff>
    </xdr:to>
    <xdr:sp>
      <xdr:nvSpPr>
        <xdr:cNvPr id="1" name="Автофигура 4"/>
        <xdr:cNvSpPr>
          <a:spLocks/>
        </xdr:cNvSpPr>
      </xdr:nvSpPr>
      <xdr:spPr>
        <a:xfrm>
          <a:off x="3219450" y="1133475"/>
          <a:ext cx="9525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723900</xdr:colOff>
      <xdr:row>7</xdr:row>
      <xdr:rowOff>28575</xdr:rowOff>
    </xdr:from>
    <xdr:to>
      <xdr:col>2</xdr:col>
      <xdr:colOff>19050</xdr:colOff>
      <xdr:row>11</xdr:row>
      <xdr:rowOff>66675</xdr:rowOff>
    </xdr:to>
    <xdr:sp>
      <xdr:nvSpPr>
        <xdr:cNvPr id="2" name="Автофигура 5"/>
        <xdr:cNvSpPr>
          <a:spLocks/>
        </xdr:cNvSpPr>
      </xdr:nvSpPr>
      <xdr:spPr>
        <a:xfrm flipH="1">
          <a:off x="847725" y="1123950"/>
          <a:ext cx="11430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123825</xdr:rowOff>
    </xdr:from>
    <xdr:to>
      <xdr:col>10</xdr:col>
      <xdr:colOff>0</xdr:colOff>
      <xdr:row>6</xdr:row>
      <xdr:rowOff>123825</xdr:rowOff>
    </xdr:to>
    <xdr:sp>
      <xdr:nvSpPr>
        <xdr:cNvPr id="3" name="Линия 6"/>
        <xdr:cNvSpPr>
          <a:spLocks/>
        </xdr:cNvSpPr>
      </xdr:nvSpPr>
      <xdr:spPr>
        <a:xfrm flipH="1">
          <a:off x="6705600" y="914400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133350</xdr:rowOff>
    </xdr:from>
    <xdr:to>
      <xdr:col>10</xdr:col>
      <xdr:colOff>0</xdr:colOff>
      <xdr:row>8</xdr:row>
      <xdr:rowOff>133350</xdr:rowOff>
    </xdr:to>
    <xdr:sp>
      <xdr:nvSpPr>
        <xdr:cNvPr id="4" name="Линия 7"/>
        <xdr:cNvSpPr>
          <a:spLocks/>
        </xdr:cNvSpPr>
      </xdr:nvSpPr>
      <xdr:spPr>
        <a:xfrm flipH="1">
          <a:off x="6705600" y="1323975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3</xdr:col>
      <xdr:colOff>161925</xdr:colOff>
      <xdr:row>12</xdr:row>
      <xdr:rowOff>47625</xdr:rowOff>
    </xdr:from>
    <xdr:to>
      <xdr:col>3</xdr:col>
      <xdr:colOff>552450</xdr:colOff>
      <xdr:row>13</xdr:row>
      <xdr:rowOff>133350</xdr:rowOff>
    </xdr:to>
    <xdr:pic>
      <xdr:nvPicPr>
        <xdr:cNvPr id="5" name="Рисунок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800225"/>
          <a:ext cx="390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12</xdr:row>
      <xdr:rowOff>47625</xdr:rowOff>
    </xdr:from>
    <xdr:to>
      <xdr:col>9</xdr:col>
      <xdr:colOff>571500</xdr:colOff>
      <xdr:row>13</xdr:row>
      <xdr:rowOff>133350</xdr:rowOff>
    </xdr:to>
    <xdr:pic>
      <xdr:nvPicPr>
        <xdr:cNvPr id="6" name="Рисунок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1800225"/>
          <a:ext cx="390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6</xdr:row>
      <xdr:rowOff>9525</xdr:rowOff>
    </xdr:to>
    <xdr:sp>
      <xdr:nvSpPr>
        <xdr:cNvPr id="7" name="Линия 13"/>
        <xdr:cNvSpPr>
          <a:spLocks/>
        </xdr:cNvSpPr>
      </xdr:nvSpPr>
      <xdr:spPr>
        <a:xfrm>
          <a:off x="942975" y="638175"/>
          <a:ext cx="0" cy="161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762000</xdr:colOff>
      <xdr:row>4</xdr:row>
      <xdr:rowOff>152400</xdr:rowOff>
    </xdr:from>
    <xdr:to>
      <xdr:col>4</xdr:col>
      <xdr:colOff>762000</xdr:colOff>
      <xdr:row>6</xdr:row>
      <xdr:rowOff>9525</xdr:rowOff>
    </xdr:to>
    <xdr:sp>
      <xdr:nvSpPr>
        <xdr:cNvPr id="8" name="Линия 14"/>
        <xdr:cNvSpPr>
          <a:spLocks/>
        </xdr:cNvSpPr>
      </xdr:nvSpPr>
      <xdr:spPr>
        <a:xfrm>
          <a:off x="3219450" y="638175"/>
          <a:ext cx="0" cy="161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152400</xdr:rowOff>
    </xdr:from>
    <xdr:to>
      <xdr:col>8</xdr:col>
      <xdr:colOff>0</xdr:colOff>
      <xdr:row>6</xdr:row>
      <xdr:rowOff>9525</xdr:rowOff>
    </xdr:to>
    <xdr:sp>
      <xdr:nvSpPr>
        <xdr:cNvPr id="9" name="Линия 15"/>
        <xdr:cNvSpPr>
          <a:spLocks/>
        </xdr:cNvSpPr>
      </xdr:nvSpPr>
      <xdr:spPr>
        <a:xfrm>
          <a:off x="6200775" y="638175"/>
          <a:ext cx="0" cy="161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276225</xdr:rowOff>
    </xdr:from>
    <xdr:to>
      <xdr:col>8</xdr:col>
      <xdr:colOff>0</xdr:colOff>
      <xdr:row>8</xdr:row>
      <xdr:rowOff>38100</xdr:rowOff>
    </xdr:to>
    <xdr:sp>
      <xdr:nvSpPr>
        <xdr:cNvPr id="10" name="Линия 16"/>
        <xdr:cNvSpPr>
          <a:spLocks/>
        </xdr:cNvSpPr>
      </xdr:nvSpPr>
      <xdr:spPr>
        <a:xfrm>
          <a:off x="6200775" y="1066800"/>
          <a:ext cx="0" cy="161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9</xdr:col>
      <xdr:colOff>180975</xdr:colOff>
      <xdr:row>22</xdr:row>
      <xdr:rowOff>38100</xdr:rowOff>
    </xdr:from>
    <xdr:to>
      <xdr:col>9</xdr:col>
      <xdr:colOff>571500</xdr:colOff>
      <xdr:row>23</xdr:row>
      <xdr:rowOff>133350</xdr:rowOff>
    </xdr:to>
    <xdr:pic>
      <xdr:nvPicPr>
        <xdr:cNvPr id="11" name="Рисунок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114675"/>
          <a:ext cx="390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19</xdr:row>
      <xdr:rowOff>133350</xdr:rowOff>
    </xdr:from>
    <xdr:to>
      <xdr:col>3</xdr:col>
      <xdr:colOff>0</xdr:colOff>
      <xdr:row>21</xdr:row>
      <xdr:rowOff>9525</xdr:rowOff>
    </xdr:to>
    <xdr:sp>
      <xdr:nvSpPr>
        <xdr:cNvPr id="12" name="Линия 18"/>
        <xdr:cNvSpPr>
          <a:spLocks/>
        </xdr:cNvSpPr>
      </xdr:nvSpPr>
      <xdr:spPr>
        <a:xfrm>
          <a:off x="1762125" y="2714625"/>
          <a:ext cx="0" cy="180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323850</xdr:colOff>
      <xdr:row>19</xdr:row>
      <xdr:rowOff>133350</xdr:rowOff>
    </xdr:from>
    <xdr:to>
      <xdr:col>9</xdr:col>
      <xdr:colOff>323850</xdr:colOff>
      <xdr:row>21</xdr:row>
      <xdr:rowOff>9525</xdr:rowOff>
    </xdr:to>
    <xdr:sp>
      <xdr:nvSpPr>
        <xdr:cNvPr id="13" name="Линия 19"/>
        <xdr:cNvSpPr>
          <a:spLocks/>
        </xdr:cNvSpPr>
      </xdr:nvSpPr>
      <xdr:spPr>
        <a:xfrm>
          <a:off x="7029450" y="2714625"/>
          <a:ext cx="0" cy="180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9525</xdr:rowOff>
    </xdr:from>
    <xdr:to>
      <xdr:col>6</xdr:col>
      <xdr:colOff>19050</xdr:colOff>
      <xdr:row>29</xdr:row>
      <xdr:rowOff>133350</xdr:rowOff>
    </xdr:to>
    <xdr:sp>
      <xdr:nvSpPr>
        <xdr:cNvPr id="14" name="Автофигура 20"/>
        <xdr:cNvSpPr>
          <a:spLocks/>
        </xdr:cNvSpPr>
      </xdr:nvSpPr>
      <xdr:spPr>
        <a:xfrm rot="16200000">
          <a:off x="123825" y="4391025"/>
          <a:ext cx="4419600" cy="123825"/>
        </a:xfrm>
        <a:prstGeom prst="leftBrace">
          <a:avLst>
            <a:gd name="adj" fmla="val -480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676275</xdr:colOff>
      <xdr:row>29</xdr:row>
      <xdr:rowOff>0</xdr:rowOff>
    </xdr:from>
    <xdr:to>
      <xdr:col>12</xdr:col>
      <xdr:colOff>38100</xdr:colOff>
      <xdr:row>29</xdr:row>
      <xdr:rowOff>123825</xdr:rowOff>
    </xdr:to>
    <xdr:sp>
      <xdr:nvSpPr>
        <xdr:cNvPr id="15" name="Автофигура 21"/>
        <xdr:cNvSpPr>
          <a:spLocks/>
        </xdr:cNvSpPr>
      </xdr:nvSpPr>
      <xdr:spPr>
        <a:xfrm rot="16200000">
          <a:off x="5200650" y="4381500"/>
          <a:ext cx="3733800" cy="123825"/>
        </a:xfrm>
        <a:prstGeom prst="leftBrace">
          <a:avLst>
            <a:gd name="adj" fmla="val -480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1085850</xdr:colOff>
      <xdr:row>32</xdr:row>
      <xdr:rowOff>0</xdr:rowOff>
    </xdr:from>
    <xdr:to>
      <xdr:col>5</xdr:col>
      <xdr:colOff>1123950</xdr:colOff>
      <xdr:row>36</xdr:row>
      <xdr:rowOff>28575</xdr:rowOff>
    </xdr:to>
    <xdr:sp>
      <xdr:nvSpPr>
        <xdr:cNvPr id="16" name="Автофигура 22"/>
        <xdr:cNvSpPr>
          <a:spLocks/>
        </xdr:cNvSpPr>
      </xdr:nvSpPr>
      <xdr:spPr>
        <a:xfrm flipH="1">
          <a:off x="4314825" y="4743450"/>
          <a:ext cx="28575" cy="600075"/>
        </a:xfrm>
        <a:prstGeom prst="leftBracket">
          <a:avLst/>
        </a:prstGeom>
        <a:noFill/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723900</xdr:colOff>
      <xdr:row>32</xdr:row>
      <xdr:rowOff>0</xdr:rowOff>
    </xdr:from>
    <xdr:to>
      <xdr:col>1</xdr:col>
      <xdr:colOff>752475</xdr:colOff>
      <xdr:row>36</xdr:row>
      <xdr:rowOff>28575</xdr:rowOff>
    </xdr:to>
    <xdr:sp>
      <xdr:nvSpPr>
        <xdr:cNvPr id="17" name="Автофигура 23"/>
        <xdr:cNvSpPr>
          <a:spLocks/>
        </xdr:cNvSpPr>
      </xdr:nvSpPr>
      <xdr:spPr>
        <a:xfrm>
          <a:off x="847725" y="4743450"/>
          <a:ext cx="28575" cy="600075"/>
        </a:xfrm>
        <a:prstGeom prst="leftBracket">
          <a:avLst/>
        </a:prstGeom>
        <a:noFill/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104775</xdr:colOff>
      <xdr:row>31</xdr:row>
      <xdr:rowOff>28575</xdr:rowOff>
    </xdr:from>
    <xdr:to>
      <xdr:col>7</xdr:col>
      <xdr:colOff>142875</xdr:colOff>
      <xdr:row>36</xdr:row>
      <xdr:rowOff>19050</xdr:rowOff>
    </xdr:to>
    <xdr:sp>
      <xdr:nvSpPr>
        <xdr:cNvPr id="18" name="Автофигура 24"/>
        <xdr:cNvSpPr>
          <a:spLocks/>
        </xdr:cNvSpPr>
      </xdr:nvSpPr>
      <xdr:spPr>
        <a:xfrm>
          <a:off x="5324475" y="4733925"/>
          <a:ext cx="28575" cy="600075"/>
        </a:xfrm>
        <a:prstGeom prst="leftBracket">
          <a:avLst/>
        </a:prstGeom>
        <a:noFill/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19050</xdr:colOff>
      <xdr:row>31</xdr:row>
      <xdr:rowOff>19050</xdr:rowOff>
    </xdr:from>
    <xdr:to>
      <xdr:col>12</xdr:col>
      <xdr:colOff>57150</xdr:colOff>
      <xdr:row>36</xdr:row>
      <xdr:rowOff>9525</xdr:rowOff>
    </xdr:to>
    <xdr:sp>
      <xdr:nvSpPr>
        <xdr:cNvPr id="19" name="Автофигура 25"/>
        <xdr:cNvSpPr>
          <a:spLocks/>
        </xdr:cNvSpPr>
      </xdr:nvSpPr>
      <xdr:spPr>
        <a:xfrm flipH="1">
          <a:off x="8915400" y="4724400"/>
          <a:ext cx="38100" cy="600075"/>
        </a:xfrm>
        <a:prstGeom prst="leftBracket">
          <a:avLst/>
        </a:prstGeom>
        <a:noFill/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49</xdr:row>
      <xdr:rowOff>28575</xdr:rowOff>
    </xdr:from>
    <xdr:to>
      <xdr:col>12</xdr:col>
      <xdr:colOff>76200</xdr:colOff>
      <xdr:row>49</xdr:row>
      <xdr:rowOff>152400</xdr:rowOff>
    </xdr:to>
    <xdr:sp>
      <xdr:nvSpPr>
        <xdr:cNvPr id="20" name="Автофигура 26"/>
        <xdr:cNvSpPr>
          <a:spLocks/>
        </xdr:cNvSpPr>
      </xdr:nvSpPr>
      <xdr:spPr>
        <a:xfrm rot="16200000">
          <a:off x="133350" y="7277100"/>
          <a:ext cx="8839200" cy="123825"/>
        </a:xfrm>
        <a:prstGeom prst="leftBrace">
          <a:avLst>
            <a:gd name="adj" fmla="val -491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39</xdr:row>
      <xdr:rowOff>0</xdr:rowOff>
    </xdr:to>
    <xdr:sp>
      <xdr:nvSpPr>
        <xdr:cNvPr id="21" name="Линия 27"/>
        <xdr:cNvSpPr>
          <a:spLocks/>
        </xdr:cNvSpPr>
      </xdr:nvSpPr>
      <xdr:spPr>
        <a:xfrm>
          <a:off x="1762125" y="5343525"/>
          <a:ext cx="0" cy="476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36</xdr:row>
      <xdr:rowOff>19050</xdr:rowOff>
    </xdr:from>
    <xdr:to>
      <xdr:col>9</xdr:col>
      <xdr:colOff>361950</xdr:colOff>
      <xdr:row>38</xdr:row>
      <xdr:rowOff>180975</xdr:rowOff>
    </xdr:to>
    <xdr:sp>
      <xdr:nvSpPr>
        <xdr:cNvPr id="22" name="Линия 28"/>
        <xdr:cNvSpPr>
          <a:spLocks/>
        </xdr:cNvSpPr>
      </xdr:nvSpPr>
      <xdr:spPr>
        <a:xfrm>
          <a:off x="7067550" y="5334000"/>
          <a:ext cx="0" cy="476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323850</xdr:colOff>
      <xdr:row>26</xdr:row>
      <xdr:rowOff>123825</xdr:rowOff>
    </xdr:from>
    <xdr:to>
      <xdr:col>9</xdr:col>
      <xdr:colOff>323850</xdr:colOff>
      <xdr:row>28</xdr:row>
      <xdr:rowOff>0</xdr:rowOff>
    </xdr:to>
    <xdr:sp>
      <xdr:nvSpPr>
        <xdr:cNvPr id="23" name="Линия 29"/>
        <xdr:cNvSpPr>
          <a:spLocks/>
        </xdr:cNvSpPr>
      </xdr:nvSpPr>
      <xdr:spPr>
        <a:xfrm>
          <a:off x="7029450" y="3790950"/>
          <a:ext cx="0" cy="161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523875</xdr:colOff>
      <xdr:row>26</xdr:row>
      <xdr:rowOff>133350</xdr:rowOff>
    </xdr:from>
    <xdr:to>
      <xdr:col>8</xdr:col>
      <xdr:colOff>257175</xdr:colOff>
      <xdr:row>27</xdr:row>
      <xdr:rowOff>133350</xdr:rowOff>
    </xdr:to>
    <xdr:sp>
      <xdr:nvSpPr>
        <xdr:cNvPr id="24" name="Линия 30"/>
        <xdr:cNvSpPr>
          <a:spLocks/>
        </xdr:cNvSpPr>
      </xdr:nvSpPr>
      <xdr:spPr>
        <a:xfrm flipH="1">
          <a:off x="5743575" y="3800475"/>
          <a:ext cx="714375" cy="1428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257175</xdr:colOff>
      <xdr:row>26</xdr:row>
      <xdr:rowOff>133350</xdr:rowOff>
    </xdr:from>
    <xdr:to>
      <xdr:col>11</xdr:col>
      <xdr:colOff>457200</xdr:colOff>
      <xdr:row>27</xdr:row>
      <xdr:rowOff>133350</xdr:rowOff>
    </xdr:to>
    <xdr:sp>
      <xdr:nvSpPr>
        <xdr:cNvPr id="25" name="Линия 31"/>
        <xdr:cNvSpPr>
          <a:spLocks/>
        </xdr:cNvSpPr>
      </xdr:nvSpPr>
      <xdr:spPr>
        <a:xfrm>
          <a:off x="7667625" y="3800475"/>
          <a:ext cx="704850" cy="1428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38100</xdr:rowOff>
    </xdr:from>
    <xdr:to>
      <xdr:col>1</xdr:col>
      <xdr:colOff>762000</xdr:colOff>
      <xdr:row>55</xdr:row>
      <xdr:rowOff>9525</xdr:rowOff>
    </xdr:to>
    <xdr:sp>
      <xdr:nvSpPr>
        <xdr:cNvPr id="26" name="Надпись 32"/>
        <xdr:cNvSpPr txBox="1">
          <a:spLocks noChangeArrowheads="1"/>
        </xdr:cNvSpPr>
      </xdr:nvSpPr>
      <xdr:spPr>
        <a:xfrm>
          <a:off x="647700" y="7734300"/>
          <a:ext cx="238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Arial Cyr"/>
              <a:ea typeface="Arial Cyr"/>
              <a:cs typeface="Arial Cyr"/>
            </a:rPr>
            <a:t>Х</a:t>
          </a:r>
        </a:p>
      </xdr:txBody>
    </xdr:sp>
    <xdr:clientData/>
  </xdr:twoCellAnchor>
  <xdr:twoCellAnchor editAs="oneCell">
    <xdr:from>
      <xdr:col>5</xdr:col>
      <xdr:colOff>676275</xdr:colOff>
      <xdr:row>68</xdr:row>
      <xdr:rowOff>47625</xdr:rowOff>
    </xdr:from>
    <xdr:to>
      <xdr:col>5</xdr:col>
      <xdr:colOff>1066800</xdr:colOff>
      <xdr:row>69</xdr:row>
      <xdr:rowOff>133350</xdr:rowOff>
    </xdr:to>
    <xdr:pic>
      <xdr:nvPicPr>
        <xdr:cNvPr id="27" name="Рисунок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9677400"/>
          <a:ext cx="390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68</xdr:row>
      <xdr:rowOff>47625</xdr:rowOff>
    </xdr:from>
    <xdr:to>
      <xdr:col>7</xdr:col>
      <xdr:colOff>552450</xdr:colOff>
      <xdr:row>69</xdr:row>
      <xdr:rowOff>133350</xdr:rowOff>
    </xdr:to>
    <xdr:pic>
      <xdr:nvPicPr>
        <xdr:cNvPr id="28" name="Рисунок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9677400"/>
          <a:ext cx="390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77</xdr:row>
      <xdr:rowOff>57150</xdr:rowOff>
    </xdr:from>
    <xdr:to>
      <xdr:col>7</xdr:col>
      <xdr:colOff>876300</xdr:colOff>
      <xdr:row>77</xdr:row>
      <xdr:rowOff>57150</xdr:rowOff>
    </xdr:to>
    <xdr:sp>
      <xdr:nvSpPr>
        <xdr:cNvPr id="29" name="Линия 35"/>
        <xdr:cNvSpPr>
          <a:spLocks/>
        </xdr:cNvSpPr>
      </xdr:nvSpPr>
      <xdr:spPr>
        <a:xfrm flipH="1">
          <a:off x="3314700" y="10801350"/>
          <a:ext cx="2781300" cy="0"/>
        </a:xfrm>
        <a:prstGeom prst="line">
          <a:avLst/>
        </a:prstGeom>
        <a:noFill/>
        <a:ln w="12700" cmpd="sng">
          <a:solidFill>
            <a:srgbClr val="80808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171450</xdr:colOff>
      <xdr:row>70</xdr:row>
      <xdr:rowOff>66675</xdr:rowOff>
    </xdr:from>
    <xdr:to>
      <xdr:col>7</xdr:col>
      <xdr:colOff>409575</xdr:colOff>
      <xdr:row>72</xdr:row>
      <xdr:rowOff>38100</xdr:rowOff>
    </xdr:to>
    <xdr:sp>
      <xdr:nvSpPr>
        <xdr:cNvPr id="30" name="Надпись 36"/>
        <xdr:cNvSpPr txBox="1">
          <a:spLocks noChangeArrowheads="1"/>
        </xdr:cNvSpPr>
      </xdr:nvSpPr>
      <xdr:spPr>
        <a:xfrm>
          <a:off x="5391150" y="10010775"/>
          <a:ext cx="238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Arial Cyr"/>
              <a:ea typeface="Arial Cyr"/>
              <a:cs typeface="Arial Cyr"/>
            </a:rPr>
            <a:t>Х</a:t>
          </a:r>
        </a:p>
      </xdr:txBody>
    </xdr:sp>
    <xdr:clientData/>
  </xdr:twoCellAnchor>
  <xdr:twoCellAnchor>
    <xdr:from>
      <xdr:col>2</xdr:col>
      <xdr:colOff>466725</xdr:colOff>
      <xdr:row>80</xdr:row>
      <xdr:rowOff>133350</xdr:rowOff>
    </xdr:from>
    <xdr:to>
      <xdr:col>2</xdr:col>
      <xdr:colOff>466725</xdr:colOff>
      <xdr:row>82</xdr:row>
      <xdr:rowOff>9525</xdr:rowOff>
    </xdr:to>
    <xdr:sp>
      <xdr:nvSpPr>
        <xdr:cNvPr id="31" name="Линия 37"/>
        <xdr:cNvSpPr>
          <a:spLocks/>
        </xdr:cNvSpPr>
      </xdr:nvSpPr>
      <xdr:spPr>
        <a:xfrm>
          <a:off x="1409700" y="11239500"/>
          <a:ext cx="0" cy="161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457200</xdr:colOff>
      <xdr:row>83</xdr:row>
      <xdr:rowOff>66675</xdr:rowOff>
    </xdr:from>
    <xdr:to>
      <xdr:col>2</xdr:col>
      <xdr:colOff>733425</xdr:colOff>
      <xdr:row>84</xdr:row>
      <xdr:rowOff>133350</xdr:rowOff>
    </xdr:to>
    <xdr:sp>
      <xdr:nvSpPr>
        <xdr:cNvPr id="32" name="Автофигура 38"/>
        <xdr:cNvSpPr>
          <a:spLocks/>
        </xdr:cNvSpPr>
      </xdr:nvSpPr>
      <xdr:spPr>
        <a:xfrm rot="5400000">
          <a:off x="1400175" y="11591925"/>
          <a:ext cx="276225" cy="228600"/>
        </a:xfrm>
        <a:custGeom>
          <a:pathLst>
            <a:path h="21600" w="21600">
              <a:moveTo>
                <a:pt x="16435" y="0"/>
              </a:moveTo>
              <a:lnTo>
                <a:pt x="11269" y="7200"/>
              </a:lnTo>
              <a:lnTo>
                <a:pt x="14355" y="7200"/>
              </a:lnTo>
              <a:lnTo>
                <a:pt x="14355" y="16748"/>
              </a:lnTo>
              <a:lnTo>
                <a:pt x="0" y="16748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6435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762000</xdr:colOff>
      <xdr:row>83</xdr:row>
      <xdr:rowOff>85725</xdr:rowOff>
    </xdr:from>
    <xdr:to>
      <xdr:col>9</xdr:col>
      <xdr:colOff>419100</xdr:colOff>
      <xdr:row>85</xdr:row>
      <xdr:rowOff>76200</xdr:rowOff>
    </xdr:to>
    <xdr:sp>
      <xdr:nvSpPr>
        <xdr:cNvPr id="33" name="Автофигура 39"/>
        <xdr:cNvSpPr>
          <a:spLocks/>
        </xdr:cNvSpPr>
      </xdr:nvSpPr>
      <xdr:spPr>
        <a:xfrm>
          <a:off x="1704975" y="11620500"/>
          <a:ext cx="5419725" cy="276225"/>
        </a:xfrm>
        <a:prstGeom prst="roundRect">
          <a:avLst/>
        </a:prstGeom>
        <a:solidFill>
          <a:srgbClr val="CC99FF">
            <a:alpha val="47000"/>
          </a:srgbClr>
        </a:solidFill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409575</xdr:colOff>
      <xdr:row>85</xdr:row>
      <xdr:rowOff>104775</xdr:rowOff>
    </xdr:from>
    <xdr:to>
      <xdr:col>3</xdr:col>
      <xdr:colOff>638175</xdr:colOff>
      <xdr:row>86</xdr:row>
      <xdr:rowOff>133350</xdr:rowOff>
    </xdr:to>
    <xdr:sp>
      <xdr:nvSpPr>
        <xdr:cNvPr id="34" name="Автофигура 40"/>
        <xdr:cNvSpPr>
          <a:spLocks/>
        </xdr:cNvSpPr>
      </xdr:nvSpPr>
      <xdr:spPr>
        <a:xfrm rot="5400000">
          <a:off x="2171700" y="11934825"/>
          <a:ext cx="228600" cy="180975"/>
        </a:xfrm>
        <a:custGeom>
          <a:pathLst>
            <a:path h="21600" w="21600">
              <a:moveTo>
                <a:pt x="16200" y="0"/>
              </a:moveTo>
              <a:lnTo>
                <a:pt x="10800" y="7200"/>
              </a:lnTo>
              <a:lnTo>
                <a:pt x="13886" y="7200"/>
              </a:lnTo>
              <a:lnTo>
                <a:pt x="13886" y="16201"/>
              </a:lnTo>
              <a:lnTo>
                <a:pt x="0" y="16201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620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762000</xdr:colOff>
      <xdr:row>83</xdr:row>
      <xdr:rowOff>85725</xdr:rowOff>
    </xdr:from>
    <xdr:to>
      <xdr:col>9</xdr:col>
      <xdr:colOff>419100</xdr:colOff>
      <xdr:row>85</xdr:row>
      <xdr:rowOff>66675</xdr:rowOff>
    </xdr:to>
    <xdr:sp>
      <xdr:nvSpPr>
        <xdr:cNvPr id="35" name="Автофигура 41"/>
        <xdr:cNvSpPr>
          <a:spLocks/>
        </xdr:cNvSpPr>
      </xdr:nvSpPr>
      <xdr:spPr>
        <a:xfrm>
          <a:off x="1704975" y="11620500"/>
          <a:ext cx="5419725" cy="276225"/>
        </a:xfrm>
        <a:prstGeom prst="roundRect">
          <a:avLst/>
        </a:prstGeom>
        <a:solidFill>
          <a:srgbClr val="CC99FF">
            <a:alpha val="47000"/>
          </a:srgbClr>
        </a:solidFill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10</xdr:row>
      <xdr:rowOff>57150</xdr:rowOff>
    </xdr:from>
    <xdr:to>
      <xdr:col>4</xdr:col>
      <xdr:colOff>542925</xdr:colOff>
      <xdr:row>14</xdr:row>
      <xdr:rowOff>57150</xdr:rowOff>
    </xdr:to>
    <xdr:sp>
      <xdr:nvSpPr>
        <xdr:cNvPr id="1" name="Линия 16"/>
        <xdr:cNvSpPr>
          <a:spLocks/>
        </xdr:cNvSpPr>
      </xdr:nvSpPr>
      <xdr:spPr>
        <a:xfrm>
          <a:off x="3000375" y="1743075"/>
          <a:ext cx="0" cy="647700"/>
        </a:xfrm>
        <a:prstGeom prst="line">
          <a:avLst/>
        </a:prstGeom>
        <a:noFill/>
        <a:ln w="19050" cmpd="sng">
          <a:solidFill>
            <a:srgbClr val="FFCC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390525</xdr:colOff>
      <xdr:row>16</xdr:row>
      <xdr:rowOff>0</xdr:rowOff>
    </xdr:from>
    <xdr:to>
      <xdr:col>8</xdr:col>
      <xdr:colOff>390525</xdr:colOff>
      <xdr:row>17</xdr:row>
      <xdr:rowOff>0</xdr:rowOff>
    </xdr:to>
    <xdr:sp>
      <xdr:nvSpPr>
        <xdr:cNvPr id="2" name="Линия 2"/>
        <xdr:cNvSpPr>
          <a:spLocks/>
        </xdr:cNvSpPr>
      </xdr:nvSpPr>
      <xdr:spPr>
        <a:xfrm>
          <a:off x="5924550" y="2657475"/>
          <a:ext cx="0" cy="161925"/>
        </a:xfrm>
        <a:prstGeom prst="line">
          <a:avLst/>
        </a:prstGeom>
        <a:noFill/>
        <a:ln w="127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600075</xdr:colOff>
      <xdr:row>5</xdr:row>
      <xdr:rowOff>123825</xdr:rowOff>
    </xdr:from>
    <xdr:to>
      <xdr:col>3</xdr:col>
      <xdr:colOff>457200</xdr:colOff>
      <xdr:row>7</xdr:row>
      <xdr:rowOff>76200</xdr:rowOff>
    </xdr:to>
    <xdr:sp>
      <xdr:nvSpPr>
        <xdr:cNvPr id="3" name="Прямоуг. 3"/>
        <xdr:cNvSpPr>
          <a:spLocks/>
        </xdr:cNvSpPr>
      </xdr:nvSpPr>
      <xdr:spPr>
        <a:xfrm>
          <a:off x="704850" y="1000125"/>
          <a:ext cx="1247775" cy="276225"/>
        </a:xfrm>
        <a:prstGeom prst="rect">
          <a:avLst/>
        </a:prstGeom>
        <a:solidFill>
          <a:srgbClr val="FF9900">
            <a:alpha val="19000"/>
          </a:srgbClr>
        </a:solidFill>
        <a:ln w="1587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904875</xdr:colOff>
      <xdr:row>8</xdr:row>
      <xdr:rowOff>114300</xdr:rowOff>
    </xdr:from>
    <xdr:to>
      <xdr:col>5</xdr:col>
      <xdr:colOff>57150</xdr:colOff>
      <xdr:row>10</xdr:row>
      <xdr:rowOff>66675</xdr:rowOff>
    </xdr:to>
    <xdr:sp>
      <xdr:nvSpPr>
        <xdr:cNvPr id="4" name="Прямоуг. 4"/>
        <xdr:cNvSpPr>
          <a:spLocks/>
        </xdr:cNvSpPr>
      </xdr:nvSpPr>
      <xdr:spPr>
        <a:xfrm>
          <a:off x="2400300" y="1476375"/>
          <a:ext cx="962025" cy="276225"/>
        </a:xfrm>
        <a:prstGeom prst="rect">
          <a:avLst/>
        </a:prstGeom>
        <a:solidFill>
          <a:srgbClr val="FF9900">
            <a:alpha val="19000"/>
          </a:srgbClr>
        </a:solidFill>
        <a:ln w="1587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495300</xdr:colOff>
      <xdr:row>5</xdr:row>
      <xdr:rowOff>123825</xdr:rowOff>
    </xdr:from>
    <xdr:to>
      <xdr:col>7</xdr:col>
      <xdr:colOff>85725</xdr:colOff>
      <xdr:row>7</xdr:row>
      <xdr:rowOff>76200</xdr:rowOff>
    </xdr:to>
    <xdr:sp>
      <xdr:nvSpPr>
        <xdr:cNvPr id="5" name="Прямоуг. 5"/>
        <xdr:cNvSpPr>
          <a:spLocks/>
        </xdr:cNvSpPr>
      </xdr:nvSpPr>
      <xdr:spPr>
        <a:xfrm>
          <a:off x="3800475" y="1000125"/>
          <a:ext cx="1266825" cy="276225"/>
        </a:xfrm>
        <a:prstGeom prst="rect">
          <a:avLst/>
        </a:prstGeom>
        <a:solidFill>
          <a:srgbClr val="FF9900">
            <a:alpha val="19000"/>
          </a:srgbClr>
        </a:solidFill>
        <a:ln w="1587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11</xdr:row>
      <xdr:rowOff>114300</xdr:rowOff>
    </xdr:from>
    <xdr:to>
      <xdr:col>6</xdr:col>
      <xdr:colOff>28575</xdr:colOff>
      <xdr:row>13</xdr:row>
      <xdr:rowOff>57150</xdr:rowOff>
    </xdr:to>
    <xdr:sp>
      <xdr:nvSpPr>
        <xdr:cNvPr id="6" name="Прямоуг. 6"/>
        <xdr:cNvSpPr>
          <a:spLocks/>
        </xdr:cNvSpPr>
      </xdr:nvSpPr>
      <xdr:spPr>
        <a:xfrm>
          <a:off x="1447800" y="1962150"/>
          <a:ext cx="2867025" cy="266700"/>
        </a:xfrm>
        <a:prstGeom prst="rect">
          <a:avLst/>
        </a:prstGeom>
        <a:solidFill>
          <a:srgbClr val="FF9900">
            <a:alpha val="19000"/>
          </a:srgbClr>
        </a:solidFill>
        <a:ln w="1587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114300</xdr:rowOff>
    </xdr:from>
    <xdr:to>
      <xdr:col>7</xdr:col>
      <xdr:colOff>0</xdr:colOff>
      <xdr:row>20</xdr:row>
      <xdr:rowOff>66675</xdr:rowOff>
    </xdr:to>
    <xdr:sp>
      <xdr:nvSpPr>
        <xdr:cNvPr id="7" name="Автофигура 7"/>
        <xdr:cNvSpPr>
          <a:spLocks/>
        </xdr:cNvSpPr>
      </xdr:nvSpPr>
      <xdr:spPr>
        <a:xfrm>
          <a:off x="819150" y="3095625"/>
          <a:ext cx="4162425" cy="276225"/>
        </a:xfrm>
        <a:prstGeom prst="roundRect">
          <a:avLst/>
        </a:prstGeom>
        <a:solidFill>
          <a:srgbClr val="CC99FF">
            <a:alpha val="47000"/>
          </a:srgbClr>
        </a:solidFill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447675</xdr:colOff>
      <xdr:row>7</xdr:row>
      <xdr:rowOff>76200</xdr:rowOff>
    </xdr:from>
    <xdr:to>
      <xdr:col>4</xdr:col>
      <xdr:colOff>219075</xdr:colOff>
      <xdr:row>8</xdr:row>
      <xdr:rowOff>85725</xdr:rowOff>
    </xdr:to>
    <xdr:sp>
      <xdr:nvSpPr>
        <xdr:cNvPr id="8" name="Линия 8"/>
        <xdr:cNvSpPr>
          <a:spLocks/>
        </xdr:cNvSpPr>
      </xdr:nvSpPr>
      <xdr:spPr>
        <a:xfrm>
          <a:off x="1943100" y="1276350"/>
          <a:ext cx="733425" cy="171450"/>
        </a:xfrm>
        <a:prstGeom prst="line">
          <a:avLst/>
        </a:prstGeom>
        <a:noFill/>
        <a:ln w="19050" cmpd="sng">
          <a:solidFill>
            <a:srgbClr val="99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609600</xdr:colOff>
      <xdr:row>7</xdr:row>
      <xdr:rowOff>66675</xdr:rowOff>
    </xdr:from>
    <xdr:to>
      <xdr:col>5</xdr:col>
      <xdr:colOff>504825</xdr:colOff>
      <xdr:row>8</xdr:row>
      <xdr:rowOff>85725</xdr:rowOff>
    </xdr:to>
    <xdr:sp>
      <xdr:nvSpPr>
        <xdr:cNvPr id="9" name="Линия 10"/>
        <xdr:cNvSpPr>
          <a:spLocks/>
        </xdr:cNvSpPr>
      </xdr:nvSpPr>
      <xdr:spPr>
        <a:xfrm flipH="1">
          <a:off x="3067050" y="1266825"/>
          <a:ext cx="742950" cy="180975"/>
        </a:xfrm>
        <a:prstGeom prst="line">
          <a:avLst/>
        </a:prstGeom>
        <a:noFill/>
        <a:ln w="19050" cmpd="sng">
          <a:solidFill>
            <a:srgbClr val="99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238125</xdr:colOff>
      <xdr:row>7</xdr:row>
      <xdr:rowOff>76200</xdr:rowOff>
    </xdr:from>
    <xdr:to>
      <xdr:col>3</xdr:col>
      <xdr:colOff>238125</xdr:colOff>
      <xdr:row>11</xdr:row>
      <xdr:rowOff>104775</xdr:rowOff>
    </xdr:to>
    <xdr:sp>
      <xdr:nvSpPr>
        <xdr:cNvPr id="10" name="Линия 11"/>
        <xdr:cNvSpPr>
          <a:spLocks/>
        </xdr:cNvSpPr>
      </xdr:nvSpPr>
      <xdr:spPr>
        <a:xfrm>
          <a:off x="1733550" y="1276350"/>
          <a:ext cx="0" cy="676275"/>
        </a:xfrm>
        <a:prstGeom prst="line">
          <a:avLst/>
        </a:prstGeom>
        <a:noFill/>
        <a:ln w="19050" cmpd="sng">
          <a:solidFill>
            <a:srgbClr val="8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742950</xdr:colOff>
      <xdr:row>7</xdr:row>
      <xdr:rowOff>85725</xdr:rowOff>
    </xdr:from>
    <xdr:to>
      <xdr:col>5</xdr:col>
      <xdr:colOff>742950</xdr:colOff>
      <xdr:row>11</xdr:row>
      <xdr:rowOff>114300</xdr:rowOff>
    </xdr:to>
    <xdr:sp>
      <xdr:nvSpPr>
        <xdr:cNvPr id="11" name="Линия 12"/>
        <xdr:cNvSpPr>
          <a:spLocks/>
        </xdr:cNvSpPr>
      </xdr:nvSpPr>
      <xdr:spPr>
        <a:xfrm>
          <a:off x="4048125" y="1285875"/>
          <a:ext cx="0" cy="676275"/>
        </a:xfrm>
        <a:prstGeom prst="line">
          <a:avLst/>
        </a:prstGeom>
        <a:noFill/>
        <a:ln w="19050" cmpd="sng">
          <a:solidFill>
            <a:srgbClr val="8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428625</xdr:colOff>
      <xdr:row>10</xdr:row>
      <xdr:rowOff>66675</xdr:rowOff>
    </xdr:from>
    <xdr:to>
      <xdr:col>4</xdr:col>
      <xdr:colOff>428625</xdr:colOff>
      <xdr:row>11</xdr:row>
      <xdr:rowOff>114300</xdr:rowOff>
    </xdr:to>
    <xdr:sp>
      <xdr:nvSpPr>
        <xdr:cNvPr id="12" name="Линия 13"/>
        <xdr:cNvSpPr>
          <a:spLocks/>
        </xdr:cNvSpPr>
      </xdr:nvSpPr>
      <xdr:spPr>
        <a:xfrm>
          <a:off x="2886075" y="1752600"/>
          <a:ext cx="0" cy="209550"/>
        </a:xfrm>
        <a:prstGeom prst="line">
          <a:avLst/>
        </a:prstGeom>
        <a:noFill/>
        <a:ln w="19050" cmpd="sng">
          <a:solidFill>
            <a:srgbClr val="8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133350</xdr:colOff>
      <xdr:row>7</xdr:row>
      <xdr:rowOff>76200</xdr:rowOff>
    </xdr:from>
    <xdr:to>
      <xdr:col>2</xdr:col>
      <xdr:colOff>133350</xdr:colOff>
      <xdr:row>14</xdr:row>
      <xdr:rowOff>57150</xdr:rowOff>
    </xdr:to>
    <xdr:sp>
      <xdr:nvSpPr>
        <xdr:cNvPr id="13" name="Линия 14"/>
        <xdr:cNvSpPr>
          <a:spLocks/>
        </xdr:cNvSpPr>
      </xdr:nvSpPr>
      <xdr:spPr>
        <a:xfrm>
          <a:off x="933450" y="1276350"/>
          <a:ext cx="0" cy="1114425"/>
        </a:xfrm>
        <a:prstGeom prst="line">
          <a:avLst/>
        </a:prstGeom>
        <a:noFill/>
        <a:ln w="19050" cmpd="sng">
          <a:solidFill>
            <a:srgbClr val="FFCC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542925</xdr:colOff>
      <xdr:row>7</xdr:row>
      <xdr:rowOff>76200</xdr:rowOff>
    </xdr:from>
    <xdr:to>
      <xdr:col>6</xdr:col>
      <xdr:colOff>542925</xdr:colOff>
      <xdr:row>14</xdr:row>
      <xdr:rowOff>57150</xdr:rowOff>
    </xdr:to>
    <xdr:sp>
      <xdr:nvSpPr>
        <xdr:cNvPr id="14" name="Линия 15"/>
        <xdr:cNvSpPr>
          <a:spLocks/>
        </xdr:cNvSpPr>
      </xdr:nvSpPr>
      <xdr:spPr>
        <a:xfrm>
          <a:off x="4829175" y="1276350"/>
          <a:ext cx="0" cy="1114425"/>
        </a:xfrm>
        <a:prstGeom prst="line">
          <a:avLst/>
        </a:prstGeom>
        <a:noFill/>
        <a:ln w="19050" cmpd="sng">
          <a:solidFill>
            <a:srgbClr val="FFCC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13</xdr:row>
      <xdr:rowOff>57150</xdr:rowOff>
    </xdr:from>
    <xdr:to>
      <xdr:col>4</xdr:col>
      <xdr:colOff>323850</xdr:colOff>
      <xdr:row>14</xdr:row>
      <xdr:rowOff>57150</xdr:rowOff>
    </xdr:to>
    <xdr:sp>
      <xdr:nvSpPr>
        <xdr:cNvPr id="15" name="Линия 17"/>
        <xdr:cNvSpPr>
          <a:spLocks/>
        </xdr:cNvSpPr>
      </xdr:nvSpPr>
      <xdr:spPr>
        <a:xfrm>
          <a:off x="2781300" y="2228850"/>
          <a:ext cx="0" cy="161925"/>
        </a:xfrm>
        <a:prstGeom prst="line">
          <a:avLst/>
        </a:prstGeom>
        <a:noFill/>
        <a:ln w="19050" cmpd="sng">
          <a:solidFill>
            <a:srgbClr val="FFCC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552450</xdr:colOff>
      <xdr:row>14</xdr:row>
      <xdr:rowOff>38100</xdr:rowOff>
    </xdr:from>
    <xdr:to>
      <xdr:col>7</xdr:col>
      <xdr:colOff>95250</xdr:colOff>
      <xdr:row>15</xdr:row>
      <xdr:rowOff>0</xdr:rowOff>
    </xdr:to>
    <xdr:sp>
      <xdr:nvSpPr>
        <xdr:cNvPr id="16" name="Автофигура 18"/>
        <xdr:cNvSpPr>
          <a:spLocks/>
        </xdr:cNvSpPr>
      </xdr:nvSpPr>
      <xdr:spPr>
        <a:xfrm rot="16200000">
          <a:off x="657225" y="2371725"/>
          <a:ext cx="4419600" cy="123825"/>
        </a:xfrm>
        <a:prstGeom prst="leftBrace">
          <a:avLst>
            <a:gd name="adj" fmla="val -48037"/>
          </a:avLst>
        </a:prstGeom>
        <a:noFill/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400050</xdr:colOff>
      <xdr:row>16</xdr:row>
      <xdr:rowOff>9525</xdr:rowOff>
    </xdr:from>
    <xdr:to>
      <xdr:col>4</xdr:col>
      <xdr:colOff>400050</xdr:colOff>
      <xdr:row>18</xdr:row>
      <xdr:rowOff>114300</xdr:rowOff>
    </xdr:to>
    <xdr:sp>
      <xdr:nvSpPr>
        <xdr:cNvPr id="17" name="Линия 19"/>
        <xdr:cNvSpPr>
          <a:spLocks/>
        </xdr:cNvSpPr>
      </xdr:nvSpPr>
      <xdr:spPr>
        <a:xfrm>
          <a:off x="2857500" y="2667000"/>
          <a:ext cx="0" cy="428625"/>
        </a:xfrm>
        <a:prstGeom prst="line">
          <a:avLst/>
        </a:prstGeom>
        <a:noFill/>
        <a:ln w="19050" cmpd="sng">
          <a:solidFill>
            <a:srgbClr val="99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400050</xdr:colOff>
      <xdr:row>17</xdr:row>
      <xdr:rowOff>66675</xdr:rowOff>
    </xdr:from>
    <xdr:to>
      <xdr:col>8</xdr:col>
      <xdr:colOff>0</xdr:colOff>
      <xdr:row>17</xdr:row>
      <xdr:rowOff>66675</xdr:rowOff>
    </xdr:to>
    <xdr:sp>
      <xdr:nvSpPr>
        <xdr:cNvPr id="18" name="Линия 20"/>
        <xdr:cNvSpPr>
          <a:spLocks/>
        </xdr:cNvSpPr>
      </xdr:nvSpPr>
      <xdr:spPr>
        <a:xfrm flipH="1">
          <a:off x="2857500" y="2886075"/>
          <a:ext cx="2676525" cy="0"/>
        </a:xfrm>
        <a:prstGeom prst="line">
          <a:avLst/>
        </a:prstGeom>
        <a:noFill/>
        <a:ln w="127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142875</xdr:colOff>
      <xdr:row>4</xdr:row>
      <xdr:rowOff>0</xdr:rowOff>
    </xdr:from>
    <xdr:to>
      <xdr:col>2</xdr:col>
      <xdr:colOff>142875</xdr:colOff>
      <xdr:row>5</xdr:row>
      <xdr:rowOff>123825</xdr:rowOff>
    </xdr:to>
    <xdr:sp>
      <xdr:nvSpPr>
        <xdr:cNvPr id="19" name="Линия 21"/>
        <xdr:cNvSpPr>
          <a:spLocks/>
        </xdr:cNvSpPr>
      </xdr:nvSpPr>
      <xdr:spPr>
        <a:xfrm>
          <a:off x="942975" y="714375"/>
          <a:ext cx="0" cy="285750"/>
        </a:xfrm>
        <a:prstGeom prst="line">
          <a:avLst/>
        </a:prstGeom>
        <a:noFill/>
        <a:ln w="127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552450</xdr:colOff>
      <xdr:row>3</xdr:row>
      <xdr:rowOff>152400</xdr:rowOff>
    </xdr:from>
    <xdr:to>
      <xdr:col>6</xdr:col>
      <xdr:colOff>552450</xdr:colOff>
      <xdr:row>5</xdr:row>
      <xdr:rowOff>114300</xdr:rowOff>
    </xdr:to>
    <xdr:sp>
      <xdr:nvSpPr>
        <xdr:cNvPr id="20" name="Линия 22"/>
        <xdr:cNvSpPr>
          <a:spLocks/>
        </xdr:cNvSpPr>
      </xdr:nvSpPr>
      <xdr:spPr>
        <a:xfrm>
          <a:off x="4838700" y="704850"/>
          <a:ext cx="0" cy="285750"/>
        </a:xfrm>
        <a:prstGeom prst="line">
          <a:avLst/>
        </a:prstGeom>
        <a:noFill/>
        <a:ln w="127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6</xdr:row>
      <xdr:rowOff>76200</xdr:rowOff>
    </xdr:from>
    <xdr:to>
      <xdr:col>5</xdr:col>
      <xdr:colOff>504825</xdr:colOff>
      <xdr:row>6</xdr:row>
      <xdr:rowOff>76200</xdr:rowOff>
    </xdr:to>
    <xdr:sp>
      <xdr:nvSpPr>
        <xdr:cNvPr id="21" name="Линия 23"/>
        <xdr:cNvSpPr>
          <a:spLocks/>
        </xdr:cNvSpPr>
      </xdr:nvSpPr>
      <xdr:spPr>
        <a:xfrm flipH="1">
          <a:off x="1952625" y="1114425"/>
          <a:ext cx="1857375" cy="0"/>
        </a:xfrm>
        <a:prstGeom prst="line">
          <a:avLst/>
        </a:prstGeom>
        <a:noFill/>
        <a:ln w="19050" cmpd="sng">
          <a:solidFill>
            <a:srgbClr val="9933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857250</xdr:colOff>
      <xdr:row>8</xdr:row>
      <xdr:rowOff>133350</xdr:rowOff>
    </xdr:from>
    <xdr:to>
      <xdr:col>4</xdr:col>
      <xdr:colOff>57150</xdr:colOff>
      <xdr:row>10</xdr:row>
      <xdr:rowOff>0</xdr:rowOff>
    </xdr:to>
    <xdr:sp>
      <xdr:nvSpPr>
        <xdr:cNvPr id="1" name="Линия 2"/>
        <xdr:cNvSpPr>
          <a:spLocks/>
        </xdr:cNvSpPr>
      </xdr:nvSpPr>
      <xdr:spPr>
        <a:xfrm>
          <a:off x="5238750" y="1581150"/>
          <a:ext cx="1619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1066800</xdr:colOff>
      <xdr:row>25</xdr:row>
      <xdr:rowOff>0</xdr:rowOff>
    </xdr:from>
    <xdr:to>
      <xdr:col>3</xdr:col>
      <xdr:colOff>1066800</xdr:colOff>
      <xdr:row>25</xdr:row>
      <xdr:rowOff>0</xdr:rowOff>
    </xdr:to>
    <xdr:sp>
      <xdr:nvSpPr>
        <xdr:cNvPr id="1" name="Линия 2"/>
        <xdr:cNvSpPr>
          <a:spLocks/>
        </xdr:cNvSpPr>
      </xdr:nvSpPr>
      <xdr:spPr>
        <a:xfrm flipH="1">
          <a:off x="5676900" y="6562725"/>
          <a:ext cx="0" cy="0"/>
        </a:xfrm>
        <a:prstGeom prst="line">
          <a:avLst/>
        </a:prstGeom>
        <a:noFill/>
        <a:ln w="19050" cmpd="sng">
          <a:solidFill>
            <a:srgbClr val="99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77;&#1095;&#1077;&#1083;%20&#1082;&#1086;&#1088;&#1088;&#1077;&#1082;&#1090;&#1080;&#1088;%20&#1087;&#1086;%20&#1086;&#1087;&#1083;&#1072;&#1090;&#1077;-3%20&#1082;&#1086;&#1088;&#1088;&#1077;&#1082;&#1090;%2070-3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ORK\BIBLIO\MURMAN\BUDGET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romServer\---&#1041;&#1070;&#1044;&#1046;&#1045;\D&amp;R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Kabanov\FCSM_SERVER\NIZNI\ZMZ\BUDGET\MOD_ZMZ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1;&#1077;&#1089;&#1085;&#1099;&#1093;&#1044;&#1053;\P&amp;L\&#1057;&#1077;&#1085;&#1090;&#1103;&#1073;&#1088;&#1100;\&#1050;&#1085;&#1080;&#1075;&#1072;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CM%20SF%2004-2000%20Boar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gorSSAP\&#1052;&#1086;&#1080;%20&#1076;&#1086;&#1082;&#1091;&#1084;&#1077;&#1085;&#1090;&#1099;\&#1055;&#1088;&#1086;&#1077;&#1082;&#1090;%20&#1053;&#1086;&#1089;&#1090;&#1072;\&#1044;&#1072;&#1085;&#1085;&#1099;&#1077;%20&#1076;&#1083;&#1103;%20&#1087;&#1088;&#1086;&#1090;&#1086;&#1082;&#1086;&#1083;&#1072;%20&#1052;&#1077;&#1095;&#1077;&#1083;%20&#1086;&#1090;%2017.11.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&#1051;&#1077;&#1089;&#1085;&#1099;&#1093;%20&#1044;&#1077;&#1085;&#1080;&#1089;\&#1060;&#1080;&#1085;&#1072;&#1085;&#1089;%20&#1086;&#1090;&#1095;&#1077;&#1090;%20%20%20-%20&#1057;&#1077;&#1074;&#1077;&#1088;&#1089;&#1090;\&#1054;&#1090;&#1095;&#1077;&#1090;&#1085;&#1086;&#1089;&#1090;&#1100;-%20&#1096;&#1072;&#1073;&#1083;&#1086;&#108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72;&#1090;&#1074;&#1077;&#1077;&#1074;&#1072;&#1040;&#1042;\Investment%20request\&#1058;&#1069;&#1054;%20&#1054;&#1082;&#1072;&#1090;&#1099;&#1096;&#1077;&#1074;&#1086;&#1079;&#1099;%20&#1091;%20&#1052;&#1055;&#1057;\&#1055;&#1086;&#1076;&#1090;&#1099;&#1085;&#1085;&#1080;&#1082;&#1086;&#1074;&#1048;&#1042;\&#1041;&#1080;&#1079;&#1085;&#1077;&#1089;-%20&#1072;&#1085;&#1072;&#1083;&#1080;&#1079;%20&#1074;%20EXCEL\&#1041;&#1080;&#1079;&#1085;&#1077;&#1089;-&#1072;&#1085;&#1072;&#1083;&#1080;&#1079;%20&#1088;&#1091;&#1089;&#1089;&#1082;\BUSAEXCL\CH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овый"/>
      <sheetName val="PERT - analysis"/>
      <sheetName val="Статистика"/>
      <sheetName val="Статистика-2"/>
      <sheetName val="Статистика _ 17.02.04"/>
      <sheetName val="Лист1"/>
      <sheetName val="содержание"/>
      <sheetName val="лизинговые платежи - 6 лет"/>
      <sheetName val="Налог на имущество"/>
      <sheetName val="НДС "/>
      <sheetName val="налог на прибыль"/>
      <sheetName val="Лист8"/>
      <sheetName val="Пр норматив (вкл НДС) до 6 лет"/>
      <sheetName val="Cash Flow -прямой метод"/>
      <sheetName val="Cash Flow - корректиров"/>
      <sheetName val="Пр не вкл НДС"/>
      <sheetName val="Пр не вкл НДС -коррек нал на пр"/>
      <sheetName val="Возврат ндс после 6 лет"/>
      <sheetName val="Лист6"/>
      <sheetName val="Лист2"/>
      <sheetName val="Анализ чувствит-оборач"/>
      <sheetName val="Анал чувст - стоим  ваг вероят"/>
      <sheetName val="Анал чувст - стоим ваг пессим"/>
      <sheetName val="точка безубыт"/>
      <sheetName val="Лист5"/>
    </sheetNames>
    <sheetDataSet>
      <sheetData sheetId="9">
        <row r="86">
          <cell r="C86">
            <v>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.данные (2)"/>
    </sheetNames>
    <sheetDataSet>
      <sheetData sheetId="0">
        <row r="1">
          <cell r="A1" t="str">
            <v>Код</v>
          </cell>
          <cell r="B1" t="str">
            <v>Изделие</v>
          </cell>
          <cell r="C1" t="str">
            <v>Ед.изм.</v>
          </cell>
          <cell r="D1" t="str">
            <v>4 кв. 1995г.</v>
          </cell>
          <cell r="E1" t="str">
            <v>Январь</v>
          </cell>
          <cell r="F1" t="str">
            <v>Февраль</v>
          </cell>
          <cell r="G1" t="str">
            <v>Март</v>
          </cell>
          <cell r="H1" t="str">
            <v>1 кв.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2 кв.</v>
          </cell>
          <cell r="M1" t="str">
            <v>Июль</v>
          </cell>
          <cell r="N1" t="str">
            <v>Август</v>
          </cell>
          <cell r="O1" t="str">
            <v>Сентябрь</v>
          </cell>
          <cell r="P1" t="str">
            <v>3 кв.</v>
          </cell>
          <cell r="Q1" t="str">
            <v>Октябрь</v>
          </cell>
          <cell r="R1" t="str">
            <v>Ноябрь</v>
          </cell>
          <cell r="S1" t="str">
            <v>Декабрь</v>
          </cell>
          <cell r="T1" t="str">
            <v>4 кв.</v>
          </cell>
          <cell r="U1" t="str">
            <v>1996 г.</v>
          </cell>
        </row>
        <row r="174">
          <cell r="A174" t="str">
            <v>Код</v>
          </cell>
          <cell r="B174" t="str">
            <v>Статья</v>
          </cell>
          <cell r="C174" t="str">
            <v>Ед.изм.</v>
          </cell>
          <cell r="D174" t="str">
            <v>4 кв. 1995г.</v>
          </cell>
          <cell r="E174" t="str">
            <v>Январь</v>
          </cell>
          <cell r="F174" t="str">
            <v>Февраль</v>
          </cell>
          <cell r="G174" t="str">
            <v>Март</v>
          </cell>
          <cell r="H174" t="str">
            <v>1 кв.</v>
          </cell>
          <cell r="I174" t="str">
            <v>Апрель</v>
          </cell>
          <cell r="J174" t="str">
            <v>Май</v>
          </cell>
          <cell r="K174" t="str">
            <v>Июнь</v>
          </cell>
          <cell r="L174" t="str">
            <v>2 кв.</v>
          </cell>
          <cell r="M174" t="str">
            <v>Июль</v>
          </cell>
          <cell r="N174" t="str">
            <v>Август</v>
          </cell>
          <cell r="O174" t="str">
            <v>Сентябрь</v>
          </cell>
          <cell r="P174" t="str">
            <v>3 кв.</v>
          </cell>
          <cell r="Q174" t="str">
            <v>Октябрь</v>
          </cell>
          <cell r="R174" t="str">
            <v>Ноябрь</v>
          </cell>
          <cell r="S174" t="str">
            <v>Декабрь</v>
          </cell>
          <cell r="T174" t="str">
            <v>4 кв.</v>
          </cell>
          <cell r="U174" t="str">
            <v>1996 г.</v>
          </cell>
        </row>
        <row r="175">
          <cell r="A175" t="str">
            <v>2001</v>
          </cell>
          <cell r="B175" t="str">
            <v>Сырье и материалы</v>
          </cell>
          <cell r="C175" t="str">
            <v>%</v>
          </cell>
          <cell r="E175">
            <v>1.015</v>
          </cell>
          <cell r="F175">
            <v>1.015</v>
          </cell>
          <cell r="G175">
            <v>1.015</v>
          </cell>
          <cell r="H175">
            <v>1.0456783749999996</v>
          </cell>
          <cell r="I175">
            <v>1.015</v>
          </cell>
          <cell r="J175">
            <v>1.015</v>
          </cell>
          <cell r="K175">
            <v>1.015</v>
          </cell>
          <cell r="L175">
            <v>1.0456783749999996</v>
          </cell>
          <cell r="M175">
            <v>1.015</v>
          </cell>
          <cell r="N175">
            <v>1.015</v>
          </cell>
          <cell r="O175">
            <v>1.015</v>
          </cell>
          <cell r="P175">
            <v>1.0456783749999996</v>
          </cell>
          <cell r="Q175">
            <v>1.015</v>
          </cell>
          <cell r="R175">
            <v>1.015</v>
          </cell>
          <cell r="S175">
            <v>1.015</v>
          </cell>
          <cell r="T175">
            <v>1.0456783749999996</v>
          </cell>
          <cell r="U175">
            <v>1.1956181714615333</v>
          </cell>
        </row>
        <row r="176">
          <cell r="A176" t="str">
            <v>2002</v>
          </cell>
          <cell r="B176" t="str">
            <v>Покупные</v>
          </cell>
          <cell r="C176" t="str">
            <v>%</v>
          </cell>
          <cell r="E176">
            <v>1.015</v>
          </cell>
          <cell r="F176">
            <v>1.015</v>
          </cell>
          <cell r="G176">
            <v>1.015</v>
          </cell>
          <cell r="H176">
            <v>1.0456783749999996</v>
          </cell>
          <cell r="I176">
            <v>1.015</v>
          </cell>
          <cell r="J176">
            <v>1.015</v>
          </cell>
          <cell r="K176">
            <v>1.015</v>
          </cell>
          <cell r="L176">
            <v>1.0456783749999996</v>
          </cell>
          <cell r="M176">
            <v>1.015</v>
          </cell>
          <cell r="N176">
            <v>1.015</v>
          </cell>
          <cell r="O176">
            <v>1.015</v>
          </cell>
          <cell r="P176">
            <v>1.0456783749999996</v>
          </cell>
          <cell r="Q176">
            <v>1.015</v>
          </cell>
          <cell r="R176">
            <v>1.015</v>
          </cell>
          <cell r="S176">
            <v>1.015</v>
          </cell>
          <cell r="T176">
            <v>1.0456783749999996</v>
          </cell>
          <cell r="U176">
            <v>1.1956181714615333</v>
          </cell>
        </row>
        <row r="177">
          <cell r="A177" t="str">
            <v>2003</v>
          </cell>
          <cell r="B177" t="str">
            <v>Основн. зарплата</v>
          </cell>
          <cell r="C177" t="str">
            <v>%</v>
          </cell>
          <cell r="E177">
            <v>1</v>
          </cell>
          <cell r="F177">
            <v>1</v>
          </cell>
          <cell r="G177">
            <v>1</v>
          </cell>
          <cell r="H177">
            <v>1</v>
          </cell>
          <cell r="I177">
            <v>1.25</v>
          </cell>
          <cell r="J177">
            <v>1</v>
          </cell>
          <cell r="K177">
            <v>1</v>
          </cell>
          <cell r="L177">
            <v>1.25</v>
          </cell>
          <cell r="M177">
            <v>1.015</v>
          </cell>
          <cell r="N177">
            <v>1.015</v>
          </cell>
          <cell r="O177">
            <v>1.015</v>
          </cell>
          <cell r="P177">
            <v>1.0456783749999996</v>
          </cell>
          <cell r="Q177">
            <v>1.015</v>
          </cell>
          <cell r="R177">
            <v>1.015</v>
          </cell>
          <cell r="S177">
            <v>1.015</v>
          </cell>
          <cell r="T177">
            <v>1.0456783749999996</v>
          </cell>
          <cell r="U177">
            <v>1.1956181714615333</v>
          </cell>
        </row>
        <row r="178">
          <cell r="A178" t="str">
            <v>2004</v>
          </cell>
          <cell r="B178" t="str">
            <v>Дополн. зарплата</v>
          </cell>
          <cell r="C178" t="str">
            <v>%</v>
          </cell>
          <cell r="E178">
            <v>1</v>
          </cell>
          <cell r="F178">
            <v>1</v>
          </cell>
          <cell r="G178">
            <v>1</v>
          </cell>
          <cell r="H178">
            <v>1</v>
          </cell>
          <cell r="I178">
            <v>1.25</v>
          </cell>
          <cell r="J178">
            <v>1</v>
          </cell>
          <cell r="K178">
            <v>1</v>
          </cell>
          <cell r="L178">
            <v>1.25</v>
          </cell>
          <cell r="M178">
            <v>1.015</v>
          </cell>
          <cell r="N178">
            <v>1.015</v>
          </cell>
          <cell r="O178">
            <v>1.015</v>
          </cell>
          <cell r="P178">
            <v>1.0456783749999996</v>
          </cell>
          <cell r="Q178">
            <v>1.015</v>
          </cell>
          <cell r="R178">
            <v>1.015</v>
          </cell>
          <cell r="S178">
            <v>1.015</v>
          </cell>
          <cell r="T178">
            <v>1.0456783749999996</v>
          </cell>
          <cell r="U178">
            <v>1.1956181714615333</v>
          </cell>
        </row>
        <row r="179">
          <cell r="A179" t="str">
            <v>2005</v>
          </cell>
          <cell r="B179" t="str">
            <v>Соц.нужды</v>
          </cell>
          <cell r="C179" t="str">
            <v>%</v>
          </cell>
          <cell r="E179">
            <v>1.015</v>
          </cell>
          <cell r="F179">
            <v>1.015</v>
          </cell>
          <cell r="G179">
            <v>1.015</v>
          </cell>
          <cell r="H179">
            <v>1.0456783749999996</v>
          </cell>
          <cell r="I179">
            <v>1.015</v>
          </cell>
          <cell r="J179">
            <v>1.015</v>
          </cell>
          <cell r="K179">
            <v>1.015</v>
          </cell>
          <cell r="L179">
            <v>1.0456783749999996</v>
          </cell>
          <cell r="M179">
            <v>1.015</v>
          </cell>
          <cell r="N179">
            <v>1.015</v>
          </cell>
          <cell r="O179">
            <v>1.015</v>
          </cell>
          <cell r="P179">
            <v>1.0456783749999996</v>
          </cell>
          <cell r="Q179">
            <v>1.015</v>
          </cell>
          <cell r="R179">
            <v>1.015</v>
          </cell>
          <cell r="S179">
            <v>1.015</v>
          </cell>
          <cell r="T179">
            <v>1.0456783749999996</v>
          </cell>
          <cell r="U179">
            <v>1.1956181714615333</v>
          </cell>
        </row>
        <row r="180">
          <cell r="A180" t="str">
            <v>2006</v>
          </cell>
          <cell r="B180" t="str">
            <v>Силовая энергия </v>
          </cell>
          <cell r="C180" t="str">
            <v>%</v>
          </cell>
          <cell r="E180">
            <v>1.015</v>
          </cell>
          <cell r="F180">
            <v>1.015</v>
          </cell>
          <cell r="G180">
            <v>1.015</v>
          </cell>
          <cell r="H180">
            <v>1.0456783749999996</v>
          </cell>
          <cell r="I180">
            <v>1.015</v>
          </cell>
          <cell r="J180">
            <v>1.015</v>
          </cell>
          <cell r="K180">
            <v>1.015</v>
          </cell>
          <cell r="L180">
            <v>1.0456783749999996</v>
          </cell>
          <cell r="M180">
            <v>1.015</v>
          </cell>
          <cell r="N180">
            <v>1.015</v>
          </cell>
          <cell r="O180">
            <v>1.015</v>
          </cell>
          <cell r="P180">
            <v>1.0456783749999996</v>
          </cell>
          <cell r="Q180">
            <v>1.015</v>
          </cell>
          <cell r="R180">
            <v>1.015</v>
          </cell>
          <cell r="S180">
            <v>1.015</v>
          </cell>
          <cell r="T180">
            <v>1.0456783749999996</v>
          </cell>
          <cell r="U180">
            <v>1.1956181714615333</v>
          </cell>
        </row>
        <row r="181">
          <cell r="A181" t="str">
            <v>2007</v>
          </cell>
          <cell r="B181" t="str">
            <v>Общепроизводственные</v>
          </cell>
          <cell r="C181" t="str">
            <v>%</v>
          </cell>
          <cell r="E181">
            <v>1.015</v>
          </cell>
          <cell r="F181">
            <v>1.015</v>
          </cell>
          <cell r="G181">
            <v>1.015</v>
          </cell>
          <cell r="H181">
            <v>1.0456783749999996</v>
          </cell>
          <cell r="I181">
            <v>1.015</v>
          </cell>
          <cell r="J181">
            <v>1.015</v>
          </cell>
          <cell r="K181">
            <v>1.015</v>
          </cell>
          <cell r="L181">
            <v>1.0456783749999996</v>
          </cell>
          <cell r="M181">
            <v>1.015</v>
          </cell>
          <cell r="N181">
            <v>1.015</v>
          </cell>
          <cell r="O181">
            <v>1.015</v>
          </cell>
          <cell r="P181">
            <v>1.0456783749999996</v>
          </cell>
          <cell r="Q181">
            <v>1.015</v>
          </cell>
          <cell r="R181">
            <v>1.015</v>
          </cell>
          <cell r="S181">
            <v>1.015</v>
          </cell>
          <cell r="T181">
            <v>1.0456783749999996</v>
          </cell>
          <cell r="U181">
            <v>1.1956181714615333</v>
          </cell>
        </row>
        <row r="182">
          <cell r="A182" t="str">
            <v>2008</v>
          </cell>
          <cell r="B182" t="str">
            <v>Общехозяйственные</v>
          </cell>
          <cell r="C182" t="str">
            <v>%</v>
          </cell>
          <cell r="E182">
            <v>1.015</v>
          </cell>
          <cell r="F182">
            <v>1.015</v>
          </cell>
          <cell r="G182">
            <v>1.015</v>
          </cell>
          <cell r="H182">
            <v>1.0456783749999996</v>
          </cell>
          <cell r="I182">
            <v>1.015</v>
          </cell>
          <cell r="J182">
            <v>1.015</v>
          </cell>
          <cell r="K182">
            <v>1.015</v>
          </cell>
          <cell r="L182">
            <v>1.0456783749999996</v>
          </cell>
          <cell r="M182">
            <v>1.015</v>
          </cell>
          <cell r="N182">
            <v>1.015</v>
          </cell>
          <cell r="O182">
            <v>1.015</v>
          </cell>
          <cell r="P182">
            <v>1.0456783749999996</v>
          </cell>
          <cell r="Q182">
            <v>1.015</v>
          </cell>
          <cell r="R182">
            <v>1.015</v>
          </cell>
          <cell r="S182">
            <v>1.015</v>
          </cell>
          <cell r="T182">
            <v>1.0456783749999996</v>
          </cell>
          <cell r="U182">
            <v>1.1956181714615333</v>
          </cell>
        </row>
        <row r="183">
          <cell r="A183" t="str">
            <v>2009</v>
          </cell>
          <cell r="B183" t="str">
            <v>Брак</v>
          </cell>
          <cell r="C183" t="str">
            <v>%</v>
          </cell>
          <cell r="E183">
            <v>1.015</v>
          </cell>
          <cell r="F183">
            <v>1.015</v>
          </cell>
          <cell r="G183">
            <v>1.015</v>
          </cell>
          <cell r="H183">
            <v>1.0456783749999996</v>
          </cell>
          <cell r="I183">
            <v>1.015</v>
          </cell>
          <cell r="J183">
            <v>1.015</v>
          </cell>
          <cell r="K183">
            <v>1.015</v>
          </cell>
          <cell r="L183">
            <v>1.0456783749999996</v>
          </cell>
          <cell r="M183">
            <v>1.015</v>
          </cell>
          <cell r="N183">
            <v>1.015</v>
          </cell>
          <cell r="O183">
            <v>1.015</v>
          </cell>
          <cell r="P183">
            <v>1.0456783749999996</v>
          </cell>
          <cell r="Q183">
            <v>1.015</v>
          </cell>
          <cell r="R183">
            <v>1.015</v>
          </cell>
          <cell r="S183">
            <v>1.015</v>
          </cell>
          <cell r="T183">
            <v>1.0456783749999996</v>
          </cell>
          <cell r="U183">
            <v>1.1956181714615333</v>
          </cell>
        </row>
        <row r="184">
          <cell r="A184" t="str">
            <v>2010</v>
          </cell>
          <cell r="B184" t="str">
            <v>Гарантия</v>
          </cell>
          <cell r="C184" t="str">
            <v>%</v>
          </cell>
          <cell r="E184">
            <v>1.015</v>
          </cell>
          <cell r="F184">
            <v>1.015</v>
          </cell>
          <cell r="G184">
            <v>1.015</v>
          </cell>
          <cell r="H184">
            <v>1.0456783749999996</v>
          </cell>
          <cell r="I184">
            <v>1.015</v>
          </cell>
          <cell r="J184">
            <v>1.015</v>
          </cell>
          <cell r="K184">
            <v>1.015</v>
          </cell>
          <cell r="L184">
            <v>1.0456783749999996</v>
          </cell>
          <cell r="M184">
            <v>1.015</v>
          </cell>
          <cell r="N184">
            <v>1.015</v>
          </cell>
          <cell r="O184">
            <v>1.015</v>
          </cell>
          <cell r="P184">
            <v>1.0456783749999996</v>
          </cell>
          <cell r="Q184">
            <v>1.015</v>
          </cell>
          <cell r="R184">
            <v>1.015</v>
          </cell>
          <cell r="S184">
            <v>1.015</v>
          </cell>
          <cell r="T184">
            <v>1.0456783749999996</v>
          </cell>
          <cell r="U184">
            <v>1.1956181714615333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аза_ДР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ямые затраты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ecast"/>
      <sheetName val="Лист1"/>
      <sheetName val="Лист2"/>
      <sheetName val="Лист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KeyRatios"/>
      <sheetName val="ACM01 P &amp; L "/>
      <sheetName val="ACM02 BS"/>
      <sheetName val="ACM03 Cash Flow"/>
      <sheetName val="EXPENSE"/>
      <sheetName val="ACM04 Net Sales UAH"/>
      <sheetName val="ACM04 Net Sales"/>
      <sheetName val="ACM05 Conversion"/>
      <sheetName val="ACM06 AR"/>
      <sheetName val="ACM07 Inventory"/>
      <sheetName val="ACM08 AP"/>
      <sheetName val="ACM09 Contribution Margins"/>
      <sheetName val="ACM10 Manufacturing"/>
      <sheetName val="ACM11 Headcount-1"/>
      <sheetName val="ACM11 Headcount-2"/>
      <sheetName val="ACM12 P &amp; L Analysis"/>
      <sheetName val="ACM13 Cost centers"/>
      <sheetName val="ACM14 Gross Margin BD"/>
      <sheetName val="Actual vs Budget  P &amp; L"/>
      <sheetName val="Actual vs Budget  P &amp; L - YTD"/>
      <sheetName val="Actual vs Budget Cash Flow"/>
      <sheetName val="Budget 01P&amp;L (USD)"/>
      <sheetName val="Budget 02Cash Flow (USD)"/>
      <sheetName val="AccRec"/>
      <sheetName val="23-24FactoryOH, G&amp;A"/>
      <sheetName val="ACM04 Net Sales гривни"/>
      <sheetName val="04-1"/>
      <sheetName val="04-2"/>
      <sheetName val="05"/>
      <sheetName val="07"/>
      <sheetName val="07-1"/>
      <sheetName val="07-2"/>
      <sheetName val="07-3"/>
      <sheetName val="09"/>
      <sheetName val="09-2"/>
      <sheetName val="09-3"/>
      <sheetName val="10"/>
      <sheetName val="10-1"/>
      <sheetName val="10-2"/>
      <sheetName val="10-3"/>
      <sheetName val="Tomato Paste"/>
    </sheetNames>
    <sheetDataSet>
      <sheetData sheetId="6">
        <row r="1">
          <cell r="J1">
            <v>1.0004761172716143</v>
          </cell>
        </row>
        <row r="2">
          <cell r="J2">
            <v>0.9994501298824987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 (2)"/>
      <sheetName val="Лист1 (2)"/>
      <sheetName val="Лист1"/>
      <sheetName val="Лист2"/>
      <sheetName val="Лист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Акт"/>
      <sheetName val="C7"/>
      <sheetName val="Gpouplist"/>
    </sheetNames>
    <sheetDataSet>
      <sheetData sheetId="0">
        <row r="2">
          <cell r="F2" t="str">
            <v>ООО ММК - Транс</v>
          </cell>
          <cell r="G2" t="str">
            <v>OOO MMK - TRANS</v>
          </cell>
        </row>
        <row r="5">
          <cell r="E5" t="str">
            <v>01 января 2003 года</v>
          </cell>
        </row>
        <row r="6">
          <cell r="E6" t="str">
            <v>31 марта  2003 года</v>
          </cell>
        </row>
        <row r="38">
          <cell r="E38" t="str">
            <v>тыс. руб</v>
          </cell>
        </row>
        <row r="39">
          <cell r="E39" t="str">
            <v>тыс. USD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ис11.1"/>
      <sheetName val="Рис11.2"/>
      <sheetName val="Рис11.3"/>
      <sheetName val="Рис11.4"/>
      <sheetName val="Рис11.5"/>
    </sheetNames>
    <sheetDataSet>
      <sheetData sheetId="0">
        <row r="6">
          <cell r="B6">
            <v>50000</v>
          </cell>
          <cell r="C6">
            <v>150000</v>
          </cell>
          <cell r="D6">
            <v>200000</v>
          </cell>
          <cell r="E6">
            <v>300000</v>
          </cell>
          <cell r="F6">
            <v>500000</v>
          </cell>
          <cell r="G6">
            <v>1000000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625" style="3" customWidth="1"/>
    <col min="2" max="3" width="10.75390625" style="3" customWidth="1"/>
    <col min="4" max="4" width="9.125" style="3" customWidth="1"/>
    <col min="5" max="5" width="10.125" style="3" customWidth="1"/>
    <col min="6" max="6" width="17.00390625" style="3" customWidth="1"/>
    <col min="7" max="7" width="9.125" style="3" customWidth="1"/>
    <col min="8" max="8" width="12.875" style="3" customWidth="1"/>
    <col min="9" max="9" width="6.625" style="3" customWidth="1"/>
    <col min="10" max="10" width="9.25390625" style="3" customWidth="1"/>
    <col min="11" max="11" width="6.625" style="3" customWidth="1"/>
    <col min="12" max="12" width="12.875" style="3" customWidth="1"/>
    <col min="13" max="13" width="1.75390625" style="3" customWidth="1"/>
    <col min="14" max="16384" width="9.125" style="3" customWidth="1"/>
  </cols>
  <sheetData>
    <row r="1" ht="3.75" customHeight="1"/>
    <row r="2" ht="18">
      <c r="B2" s="57" t="s">
        <v>85</v>
      </c>
    </row>
    <row r="3" ht="8.25" customHeight="1"/>
    <row r="4" spans="2:6" ht="8.25" customHeight="1">
      <c r="B4" s="2"/>
      <c r="C4" s="2"/>
      <c r="D4" s="2"/>
      <c r="E4" s="2"/>
      <c r="F4" s="2"/>
    </row>
    <row r="5" spans="2:12" ht="12.75" customHeight="1">
      <c r="B5" s="21"/>
      <c r="C5" s="147" t="s">
        <v>3</v>
      </c>
      <c r="D5" s="147"/>
      <c r="E5" s="147"/>
      <c r="F5" s="21"/>
      <c r="H5" s="147" t="s">
        <v>11</v>
      </c>
      <c r="I5" s="147"/>
      <c r="J5" s="147"/>
      <c r="K5" s="147"/>
      <c r="L5" s="147"/>
    </row>
    <row r="6" spans="2:6" ht="11.25">
      <c r="B6" s="2"/>
      <c r="C6" s="2"/>
      <c r="D6" s="2"/>
      <c r="E6" s="2"/>
      <c r="F6" s="2"/>
    </row>
    <row r="7" spans="2:12" ht="24" customHeight="1">
      <c r="B7" s="130" t="s">
        <v>4</v>
      </c>
      <c r="C7" s="131"/>
      <c r="E7" s="130" t="s">
        <v>5</v>
      </c>
      <c r="F7" s="131"/>
      <c r="H7" s="130" t="s">
        <v>12</v>
      </c>
      <c r="I7" s="131"/>
      <c r="K7" s="132" t="s">
        <v>13</v>
      </c>
      <c r="L7" s="133"/>
    </row>
    <row r="8" spans="2:6" ht="7.5" customHeight="1">
      <c r="B8" s="4"/>
      <c r="C8" s="7"/>
      <c r="E8" s="7"/>
      <c r="F8" s="4"/>
    </row>
    <row r="9" spans="3:12" ht="11.25" customHeight="1">
      <c r="C9" s="8" t="s">
        <v>6</v>
      </c>
      <c r="E9" s="9"/>
      <c r="H9" s="134" t="s">
        <v>14</v>
      </c>
      <c r="I9" s="135"/>
      <c r="K9" s="138" t="s">
        <v>15</v>
      </c>
      <c r="L9" s="139"/>
    </row>
    <row r="10" spans="2:12" ht="11.25">
      <c r="B10" s="5" t="s">
        <v>9</v>
      </c>
      <c r="C10" s="8" t="s">
        <v>7</v>
      </c>
      <c r="E10" s="9"/>
      <c r="F10" s="6" t="s">
        <v>10</v>
      </c>
      <c r="H10" s="136"/>
      <c r="I10" s="137"/>
      <c r="K10" s="140"/>
      <c r="L10" s="141"/>
    </row>
    <row r="11" spans="3:12" ht="11.25">
      <c r="C11" s="8" t="s">
        <v>8</v>
      </c>
      <c r="E11" s="9"/>
      <c r="K11" s="142"/>
      <c r="L11" s="143"/>
    </row>
    <row r="12" spans="2:12" ht="10.5" customHeight="1" thickBot="1">
      <c r="B12" s="22"/>
      <c r="C12" s="22"/>
      <c r="D12" s="22"/>
      <c r="E12" s="22"/>
      <c r="F12" s="22"/>
      <c r="H12" s="22"/>
      <c r="I12" s="22"/>
      <c r="J12" s="22"/>
      <c r="K12" s="22"/>
      <c r="L12" s="22"/>
    </row>
    <row r="13" ht="12.75" thickTop="1"/>
    <row r="14" ht="12"/>
    <row r="15" spans="2:12" ht="3.75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2:12" ht="11.25">
      <c r="B16" s="10"/>
      <c r="C16" s="11" t="s">
        <v>16</v>
      </c>
      <c r="D16" s="10" t="s">
        <v>17</v>
      </c>
      <c r="E16" s="10"/>
      <c r="F16" s="10"/>
      <c r="G16" s="10"/>
      <c r="H16" s="10"/>
      <c r="I16" s="10"/>
      <c r="J16" s="10"/>
      <c r="K16" s="10"/>
      <c r="L16" s="10"/>
    </row>
    <row r="17" spans="2:12" ht="11.25">
      <c r="B17" s="10"/>
      <c r="C17" s="10"/>
      <c r="D17" s="10" t="s">
        <v>18</v>
      </c>
      <c r="E17" s="10"/>
      <c r="F17" s="10"/>
      <c r="G17" s="10"/>
      <c r="H17" s="10"/>
      <c r="I17" s="10"/>
      <c r="J17" s="10"/>
      <c r="K17" s="10"/>
      <c r="L17" s="10"/>
    </row>
    <row r="18" spans="2:12" ht="5.25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ht="9" customHeight="1"/>
    <row r="20" spans="2:12" ht="11.25">
      <c r="B20" s="144" t="s">
        <v>19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</row>
    <row r="22" spans="2:12" ht="15" customHeight="1">
      <c r="B22" s="20" t="s">
        <v>26</v>
      </c>
      <c r="C22" s="12"/>
      <c r="D22" s="12"/>
      <c r="E22" s="12"/>
      <c r="F22" s="13"/>
      <c r="H22" s="145" t="s">
        <v>70</v>
      </c>
      <c r="I22" s="146"/>
      <c r="J22" s="146"/>
      <c r="K22" s="146"/>
      <c r="L22" s="44"/>
    </row>
    <row r="23" spans="2:6" ht="12">
      <c r="B23" s="14"/>
      <c r="C23" s="15" t="s">
        <v>24</v>
      </c>
      <c r="D23" s="15"/>
      <c r="E23" s="15"/>
      <c r="F23" s="16"/>
    </row>
    <row r="24" spans="2:6" ht="12">
      <c r="B24" s="14"/>
      <c r="C24" s="15" t="s">
        <v>25</v>
      </c>
      <c r="D24" s="15"/>
      <c r="E24" s="15"/>
      <c r="F24" s="16"/>
    </row>
    <row r="25" spans="2:12" ht="11.25">
      <c r="B25" s="14"/>
      <c r="C25" s="15" t="s">
        <v>20</v>
      </c>
      <c r="D25" s="15"/>
      <c r="E25" s="15"/>
      <c r="F25" s="16"/>
      <c r="H25" s="11" t="s">
        <v>16</v>
      </c>
      <c r="I25" s="10" t="s">
        <v>28</v>
      </c>
      <c r="J25" s="10"/>
      <c r="K25" s="10"/>
      <c r="L25" s="10"/>
    </row>
    <row r="26" spans="2:12" ht="11.25">
      <c r="B26" s="14"/>
      <c r="C26" s="15" t="s">
        <v>21</v>
      </c>
      <c r="D26" s="15"/>
      <c r="E26" s="15"/>
      <c r="F26" s="16"/>
      <c r="H26" s="10"/>
      <c r="I26" s="10" t="s">
        <v>29</v>
      </c>
      <c r="J26" s="10"/>
      <c r="K26" s="10"/>
      <c r="L26" s="10"/>
    </row>
    <row r="27" spans="2:12" ht="11.25">
      <c r="B27" s="14"/>
      <c r="C27" s="15"/>
      <c r="D27" s="15" t="s">
        <v>22</v>
      </c>
      <c r="E27" s="15"/>
      <c r="F27" s="16"/>
      <c r="H27" s="144" t="s">
        <v>30</v>
      </c>
      <c r="I27" s="144"/>
      <c r="J27" s="144"/>
      <c r="K27" s="144"/>
      <c r="L27" s="144"/>
    </row>
    <row r="28" spans="2:6" ht="11.25" customHeight="1">
      <c r="B28" s="17"/>
      <c r="C28" s="18"/>
      <c r="D28" s="18" t="s">
        <v>23</v>
      </c>
      <c r="E28" s="18"/>
      <c r="F28" s="19"/>
    </row>
    <row r="29" spans="8:12" ht="33.75">
      <c r="H29" s="23" t="s">
        <v>31</v>
      </c>
      <c r="J29" s="23" t="s">
        <v>32</v>
      </c>
      <c r="L29" s="23" t="s">
        <v>33</v>
      </c>
    </row>
    <row r="30" ht="14.25" customHeight="1"/>
    <row r="31" spans="2:8" ht="11.25">
      <c r="B31" s="24" t="s">
        <v>34</v>
      </c>
      <c r="H31" s="24" t="s">
        <v>35</v>
      </c>
    </row>
    <row r="32" spans="2:8" ht="3" customHeight="1">
      <c r="B32" s="24"/>
      <c r="H32" s="24"/>
    </row>
    <row r="33" spans="3:8" ht="11.25">
      <c r="C33" s="24" t="s">
        <v>40</v>
      </c>
      <c r="H33" s="26" t="s">
        <v>41</v>
      </c>
    </row>
    <row r="34" spans="3:8" ht="11.25">
      <c r="C34" s="25" t="s">
        <v>37</v>
      </c>
      <c r="H34" s="25" t="s">
        <v>42</v>
      </c>
    </row>
    <row r="35" spans="3:8" ht="11.25">
      <c r="C35" s="25" t="s">
        <v>38</v>
      </c>
      <c r="H35" s="25" t="s">
        <v>43</v>
      </c>
    </row>
    <row r="36" spans="3:8" ht="11.25">
      <c r="C36" s="25" t="s">
        <v>39</v>
      </c>
      <c r="H36" s="25" t="s">
        <v>44</v>
      </c>
    </row>
    <row r="39" spans="1:13" ht="15" customHeight="1">
      <c r="A39" s="27"/>
      <c r="B39" s="12"/>
      <c r="C39" s="12"/>
      <c r="D39" s="12"/>
      <c r="E39" s="12"/>
      <c r="F39" s="12"/>
      <c r="G39" s="28" t="s">
        <v>36</v>
      </c>
      <c r="H39" s="12"/>
      <c r="I39" s="12"/>
      <c r="J39" s="12"/>
      <c r="K39" s="12"/>
      <c r="L39" s="12"/>
      <c r="M39" s="13"/>
    </row>
    <row r="40" spans="1:13" ht="11.25">
      <c r="A40" s="14"/>
      <c r="B40" s="29" t="s">
        <v>45</v>
      </c>
      <c r="C40" s="30"/>
      <c r="D40" s="30"/>
      <c r="E40" s="30"/>
      <c r="F40" s="31"/>
      <c r="G40" s="15"/>
      <c r="H40" s="29" t="s">
        <v>48</v>
      </c>
      <c r="I40" s="30"/>
      <c r="J40" s="30"/>
      <c r="K40" s="30"/>
      <c r="L40" s="31"/>
      <c r="M40" s="16"/>
    </row>
    <row r="41" spans="1:13" ht="11.25">
      <c r="A41" s="14"/>
      <c r="B41" s="32"/>
      <c r="C41" s="33" t="s">
        <v>46</v>
      </c>
      <c r="D41" s="33"/>
      <c r="E41" s="33"/>
      <c r="F41" s="34"/>
      <c r="G41" s="15"/>
      <c r="H41" s="38" t="s">
        <v>49</v>
      </c>
      <c r="I41" s="33"/>
      <c r="J41" s="33"/>
      <c r="K41" s="33"/>
      <c r="L41" s="34"/>
      <c r="M41" s="16"/>
    </row>
    <row r="42" spans="1:13" ht="11.25">
      <c r="A42" s="14"/>
      <c r="B42" s="32"/>
      <c r="C42" s="33" t="s">
        <v>47</v>
      </c>
      <c r="D42" s="33"/>
      <c r="E42" s="33"/>
      <c r="F42" s="34"/>
      <c r="G42" s="15"/>
      <c r="H42" s="38" t="s">
        <v>50</v>
      </c>
      <c r="I42" s="33"/>
      <c r="J42" s="33"/>
      <c r="K42" s="33"/>
      <c r="L42" s="34"/>
      <c r="M42" s="16"/>
    </row>
    <row r="43" spans="1:13" ht="11.25">
      <c r="A43" s="14"/>
      <c r="B43" s="32"/>
      <c r="C43" s="33"/>
      <c r="D43" s="33"/>
      <c r="E43" s="33"/>
      <c r="F43" s="34"/>
      <c r="G43" s="15"/>
      <c r="H43" s="39" t="s">
        <v>51</v>
      </c>
      <c r="I43" s="33"/>
      <c r="J43" s="33"/>
      <c r="K43" s="33"/>
      <c r="L43" s="34"/>
      <c r="M43" s="16"/>
    </row>
    <row r="44" spans="1:13" ht="11.25">
      <c r="A44" s="14"/>
      <c r="B44" s="32"/>
      <c r="C44" s="33"/>
      <c r="D44" s="33"/>
      <c r="E44" s="33"/>
      <c r="F44" s="34"/>
      <c r="G44" s="15"/>
      <c r="H44" s="39" t="s">
        <v>57</v>
      </c>
      <c r="I44" s="33"/>
      <c r="J44" s="33"/>
      <c r="K44" s="33"/>
      <c r="L44" s="34"/>
      <c r="M44" s="16"/>
    </row>
    <row r="45" spans="1:13" ht="11.25">
      <c r="A45" s="14"/>
      <c r="B45" s="35"/>
      <c r="C45" s="36"/>
      <c r="D45" s="36"/>
      <c r="E45" s="36"/>
      <c r="F45" s="37"/>
      <c r="G45" s="15"/>
      <c r="H45" s="39" t="s">
        <v>52</v>
      </c>
      <c r="I45" s="33"/>
      <c r="J45" s="33"/>
      <c r="K45" s="33"/>
      <c r="L45" s="34"/>
      <c r="M45" s="16"/>
    </row>
    <row r="46" spans="1:13" ht="11.25">
      <c r="A46" s="14"/>
      <c r="B46" s="15"/>
      <c r="C46" s="15"/>
      <c r="D46" s="15"/>
      <c r="E46" s="15"/>
      <c r="F46" s="15"/>
      <c r="G46" s="15"/>
      <c r="H46" s="39" t="s">
        <v>53</v>
      </c>
      <c r="I46" s="33"/>
      <c r="J46" s="33"/>
      <c r="K46" s="33"/>
      <c r="L46" s="34"/>
      <c r="M46" s="16"/>
    </row>
    <row r="47" spans="1:13" ht="11.25">
      <c r="A47" s="14"/>
      <c r="B47" s="15"/>
      <c r="C47" s="15"/>
      <c r="D47" s="15"/>
      <c r="E47" s="15"/>
      <c r="F47" s="15"/>
      <c r="G47" s="15"/>
      <c r="H47" s="38" t="s">
        <v>54</v>
      </c>
      <c r="I47" s="33"/>
      <c r="J47" s="33"/>
      <c r="K47" s="33"/>
      <c r="L47" s="34"/>
      <c r="M47" s="16"/>
    </row>
    <row r="48" spans="1:13" ht="11.25">
      <c r="A48" s="14"/>
      <c r="B48" s="15"/>
      <c r="C48" s="15"/>
      <c r="D48" s="15"/>
      <c r="E48" s="15"/>
      <c r="F48" s="15"/>
      <c r="G48" s="15"/>
      <c r="H48" s="38" t="s">
        <v>55</v>
      </c>
      <c r="I48" s="33"/>
      <c r="J48" s="33"/>
      <c r="K48" s="33"/>
      <c r="L48" s="34"/>
      <c r="M48" s="16"/>
    </row>
    <row r="49" spans="1:13" ht="11.25">
      <c r="A49" s="14"/>
      <c r="B49" s="15"/>
      <c r="C49" s="15"/>
      <c r="D49" s="15"/>
      <c r="E49" s="15"/>
      <c r="F49" s="15"/>
      <c r="G49" s="15"/>
      <c r="H49" s="40" t="s">
        <v>56</v>
      </c>
      <c r="I49" s="36"/>
      <c r="J49" s="36"/>
      <c r="K49" s="36"/>
      <c r="L49" s="37"/>
      <c r="M49" s="16"/>
    </row>
    <row r="50" spans="1:13" ht="13.5" customHeigh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6"/>
    </row>
    <row r="51" spans="1:13" ht="11.25">
      <c r="A51" s="14"/>
      <c r="B51" s="15"/>
      <c r="C51" s="41" t="s">
        <v>58</v>
      </c>
      <c r="D51" s="15"/>
      <c r="E51" s="15"/>
      <c r="F51" s="15"/>
      <c r="G51" s="15"/>
      <c r="H51" s="15"/>
      <c r="I51" s="15"/>
      <c r="J51" s="15"/>
      <c r="K51" s="15"/>
      <c r="L51" s="15"/>
      <c r="M51" s="16"/>
    </row>
    <row r="52" spans="1:13" ht="5.25" customHeight="1">
      <c r="A52" s="14"/>
      <c r="B52" s="42"/>
      <c r="C52" s="43"/>
      <c r="D52" s="42"/>
      <c r="E52" s="42"/>
      <c r="F52" s="42"/>
      <c r="G52" s="42"/>
      <c r="H52" s="42"/>
      <c r="I52" s="42"/>
      <c r="J52" s="42"/>
      <c r="K52" s="42"/>
      <c r="L52" s="42"/>
      <c r="M52" s="16"/>
    </row>
    <row r="53" spans="1:13" ht="5.2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6"/>
    </row>
    <row r="54" spans="1:13" ht="11.25">
      <c r="A54" s="14"/>
      <c r="B54" s="15"/>
      <c r="C54" s="29" t="s">
        <v>59</v>
      </c>
      <c r="D54" s="30"/>
      <c r="E54" s="30"/>
      <c r="F54" s="30"/>
      <c r="G54" s="30"/>
      <c r="H54" s="30"/>
      <c r="I54" s="30"/>
      <c r="J54" s="30"/>
      <c r="K54" s="31"/>
      <c r="L54" s="15"/>
      <c r="M54" s="16"/>
    </row>
    <row r="55" spans="1:13" ht="11.25">
      <c r="A55" s="14"/>
      <c r="B55" s="15"/>
      <c r="C55" s="32"/>
      <c r="D55" s="33" t="s">
        <v>69</v>
      </c>
      <c r="E55" s="33"/>
      <c r="F55" s="33"/>
      <c r="G55" s="33"/>
      <c r="H55" s="33"/>
      <c r="I55" s="33"/>
      <c r="J55" s="33"/>
      <c r="K55" s="34"/>
      <c r="L55" s="15"/>
      <c r="M55" s="16"/>
    </row>
    <row r="56" spans="1:13" ht="11.25">
      <c r="A56" s="14"/>
      <c r="B56" s="15"/>
      <c r="C56" s="32"/>
      <c r="D56" s="33" t="s">
        <v>68</v>
      </c>
      <c r="E56" s="33"/>
      <c r="F56" s="33"/>
      <c r="G56" s="33"/>
      <c r="H56" s="33"/>
      <c r="I56" s="33"/>
      <c r="J56" s="33"/>
      <c r="K56" s="34"/>
      <c r="L56" s="15"/>
      <c r="M56" s="16"/>
    </row>
    <row r="57" spans="1:13" ht="11.25">
      <c r="A57" s="14"/>
      <c r="B57" s="15"/>
      <c r="C57" s="32"/>
      <c r="D57" s="33"/>
      <c r="E57" s="33"/>
      <c r="F57" s="33" t="s">
        <v>60</v>
      </c>
      <c r="G57" s="33"/>
      <c r="H57" s="33"/>
      <c r="I57" s="33"/>
      <c r="J57" s="33"/>
      <c r="K57" s="34"/>
      <c r="L57" s="15"/>
      <c r="M57" s="16"/>
    </row>
    <row r="58" spans="1:13" ht="11.25">
      <c r="A58" s="14"/>
      <c r="B58" s="15"/>
      <c r="C58" s="32"/>
      <c r="D58" s="33"/>
      <c r="E58" s="33"/>
      <c r="F58" s="33" t="s">
        <v>61</v>
      </c>
      <c r="G58" s="33"/>
      <c r="H58" s="33"/>
      <c r="I58" s="33"/>
      <c r="J58" s="33"/>
      <c r="K58" s="34"/>
      <c r="L58" s="15"/>
      <c r="M58" s="16"/>
    </row>
    <row r="59" spans="1:13" ht="11.25">
      <c r="A59" s="14"/>
      <c r="B59" s="15"/>
      <c r="C59" s="32"/>
      <c r="D59" s="33"/>
      <c r="E59" s="33"/>
      <c r="F59" s="33" t="s">
        <v>62</v>
      </c>
      <c r="G59" s="33"/>
      <c r="H59" s="33"/>
      <c r="I59" s="33"/>
      <c r="J59" s="33"/>
      <c r="K59" s="34"/>
      <c r="L59" s="15"/>
      <c r="M59" s="16"/>
    </row>
    <row r="60" spans="1:13" ht="11.25">
      <c r="A60" s="14"/>
      <c r="B60" s="15"/>
      <c r="C60" s="32"/>
      <c r="D60" s="33"/>
      <c r="E60" s="33"/>
      <c r="F60" s="33" t="s">
        <v>63</v>
      </c>
      <c r="G60" s="33"/>
      <c r="H60" s="33"/>
      <c r="I60" s="33"/>
      <c r="J60" s="33"/>
      <c r="K60" s="34"/>
      <c r="L60" s="15"/>
      <c r="M60" s="16"/>
    </row>
    <row r="61" spans="1:13" ht="11.25">
      <c r="A61" s="14"/>
      <c r="B61" s="15"/>
      <c r="C61" s="32"/>
      <c r="D61" s="33"/>
      <c r="E61" s="33"/>
      <c r="F61" s="33" t="s">
        <v>64</v>
      </c>
      <c r="G61" s="33"/>
      <c r="H61" s="33"/>
      <c r="I61" s="33"/>
      <c r="J61" s="33"/>
      <c r="K61" s="34"/>
      <c r="L61" s="15"/>
      <c r="M61" s="16"/>
    </row>
    <row r="62" spans="1:13" ht="11.25">
      <c r="A62" s="14"/>
      <c r="B62" s="15"/>
      <c r="C62" s="32"/>
      <c r="D62" s="33"/>
      <c r="E62" s="33"/>
      <c r="F62" s="33" t="s">
        <v>65</v>
      </c>
      <c r="G62" s="33"/>
      <c r="H62" s="33"/>
      <c r="I62" s="33"/>
      <c r="J62" s="33"/>
      <c r="K62" s="34"/>
      <c r="L62" s="15"/>
      <c r="M62" s="16"/>
    </row>
    <row r="63" spans="1:13" ht="11.25">
      <c r="A63" s="14"/>
      <c r="B63" s="15"/>
      <c r="C63" s="32"/>
      <c r="D63" s="33"/>
      <c r="E63" s="33"/>
      <c r="F63" s="33" t="s">
        <v>66</v>
      </c>
      <c r="G63" s="33"/>
      <c r="H63" s="33"/>
      <c r="I63" s="33"/>
      <c r="J63" s="33"/>
      <c r="K63" s="34"/>
      <c r="L63" s="15"/>
      <c r="M63" s="16"/>
    </row>
    <row r="64" spans="1:13" ht="11.25">
      <c r="A64" s="14"/>
      <c r="B64" s="15"/>
      <c r="C64" s="35"/>
      <c r="D64" s="36"/>
      <c r="E64" s="36"/>
      <c r="F64" s="36" t="s">
        <v>67</v>
      </c>
      <c r="G64" s="36"/>
      <c r="H64" s="36"/>
      <c r="I64" s="36"/>
      <c r="J64" s="36"/>
      <c r="K64" s="37"/>
      <c r="L64" s="15"/>
      <c r="M64" s="16"/>
    </row>
    <row r="65" spans="1:13" ht="5.25" customHeight="1">
      <c r="A65" s="14"/>
      <c r="B65" s="42"/>
      <c r="C65" s="43"/>
      <c r="D65" s="42"/>
      <c r="E65" s="42"/>
      <c r="F65" s="42"/>
      <c r="G65" s="42"/>
      <c r="H65" s="42"/>
      <c r="I65" s="42"/>
      <c r="J65" s="42"/>
      <c r="K65" s="42"/>
      <c r="L65" s="42"/>
      <c r="M65" s="16"/>
    </row>
    <row r="66" spans="1:13" ht="5.25" customHeight="1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6"/>
    </row>
    <row r="67" spans="1:13" ht="6" customHeight="1">
      <c r="A67" s="17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9"/>
    </row>
    <row r="68" spans="1:13" ht="12" thickBo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</row>
    <row r="69" ht="12.75" thickTop="1"/>
    <row r="70" ht="12"/>
    <row r="71" spans="2:12" ht="11.25">
      <c r="B71" s="55"/>
      <c r="C71" s="46" t="s">
        <v>71</v>
      </c>
      <c r="D71" s="46"/>
      <c r="E71" s="46"/>
      <c r="F71" s="47"/>
      <c r="H71" s="53" t="s">
        <v>75</v>
      </c>
      <c r="I71" s="46"/>
      <c r="J71" s="46"/>
      <c r="K71" s="46"/>
      <c r="L71" s="55"/>
    </row>
    <row r="72" spans="2:12" ht="11.25">
      <c r="B72" s="56"/>
      <c r="C72" s="48"/>
      <c r="D72" s="48" t="s">
        <v>0</v>
      </c>
      <c r="E72" s="48"/>
      <c r="F72" s="49"/>
      <c r="H72" s="54"/>
      <c r="I72" s="48"/>
      <c r="J72" s="48"/>
      <c r="K72" s="48"/>
      <c r="L72" s="56"/>
    </row>
    <row r="73" spans="2:12" ht="6" customHeight="1">
      <c r="B73" s="56"/>
      <c r="C73" s="50" t="s">
        <v>1</v>
      </c>
      <c r="D73" s="48"/>
      <c r="E73" s="48"/>
      <c r="F73" s="49"/>
      <c r="H73" s="54"/>
      <c r="I73" s="48"/>
      <c r="J73" s="48"/>
      <c r="K73" s="48"/>
      <c r="L73" s="56"/>
    </row>
    <row r="74" spans="2:12" ht="11.25">
      <c r="B74" s="56"/>
      <c r="C74" s="48"/>
      <c r="D74" s="48" t="s">
        <v>72</v>
      </c>
      <c r="E74" s="48"/>
      <c r="F74" s="49"/>
      <c r="H74" s="54"/>
      <c r="I74" s="48" t="s">
        <v>76</v>
      </c>
      <c r="J74" s="48"/>
      <c r="K74" s="48"/>
      <c r="L74" s="56"/>
    </row>
    <row r="75" spans="2:12" ht="6" customHeight="1">
      <c r="B75" s="56"/>
      <c r="C75" s="50" t="s">
        <v>1</v>
      </c>
      <c r="D75" s="48"/>
      <c r="E75" s="48"/>
      <c r="F75" s="49"/>
      <c r="H75" s="54"/>
      <c r="I75" s="48"/>
      <c r="J75" s="48"/>
      <c r="K75" s="48"/>
      <c r="L75" s="56"/>
    </row>
    <row r="76" spans="2:12" ht="11.25">
      <c r="B76" s="56"/>
      <c r="C76" s="48"/>
      <c r="D76" s="48" t="s">
        <v>73</v>
      </c>
      <c r="E76" s="48"/>
      <c r="F76" s="49"/>
      <c r="H76" s="54"/>
      <c r="I76" s="48" t="s">
        <v>77</v>
      </c>
      <c r="J76" s="48"/>
      <c r="K76" s="48"/>
      <c r="L76" s="56"/>
    </row>
    <row r="77" spans="2:12" ht="6" customHeight="1">
      <c r="B77" s="56"/>
      <c r="C77" s="50" t="s">
        <v>1</v>
      </c>
      <c r="D77" s="48"/>
      <c r="E77" s="48"/>
      <c r="F77" s="49"/>
      <c r="H77" s="54"/>
      <c r="I77" s="48"/>
      <c r="J77" s="48"/>
      <c r="K77" s="48"/>
      <c r="L77" s="56"/>
    </row>
    <row r="78" spans="2:12" ht="11.25">
      <c r="B78" s="56"/>
      <c r="C78" s="48"/>
      <c r="D78" s="48" t="s">
        <v>74</v>
      </c>
      <c r="E78" s="48"/>
      <c r="F78" s="49"/>
      <c r="H78" s="54"/>
      <c r="I78" s="48" t="s">
        <v>78</v>
      </c>
      <c r="J78" s="48"/>
      <c r="K78" s="48"/>
      <c r="L78" s="56"/>
    </row>
    <row r="79" spans="2:12" ht="6" customHeight="1">
      <c r="B79" s="56"/>
      <c r="C79" s="50" t="s">
        <v>1</v>
      </c>
      <c r="D79" s="48"/>
      <c r="E79" s="48"/>
      <c r="F79" s="49"/>
      <c r="H79" s="54"/>
      <c r="I79" s="48"/>
      <c r="J79" s="48"/>
      <c r="K79" s="48"/>
      <c r="L79" s="56"/>
    </row>
    <row r="80" spans="2:12" ht="11.25">
      <c r="B80" s="56"/>
      <c r="C80" s="45"/>
      <c r="D80" s="45" t="s">
        <v>27</v>
      </c>
      <c r="E80" s="45"/>
      <c r="F80" s="51"/>
      <c r="H80" s="54"/>
      <c r="I80" s="48"/>
      <c r="J80" s="48"/>
      <c r="K80" s="48"/>
      <c r="L80" s="56"/>
    </row>
    <row r="81" spans="2:12" ht="11.25">
      <c r="B81" s="56"/>
      <c r="C81" s="52" t="s">
        <v>84</v>
      </c>
      <c r="D81" s="48"/>
      <c r="E81" s="48"/>
      <c r="F81" s="49"/>
      <c r="H81" s="54"/>
      <c r="I81" s="48"/>
      <c r="J81" s="48"/>
      <c r="K81" s="48"/>
      <c r="L81" s="56"/>
    </row>
    <row r="82" s="56" customFormat="1" ht="11.25"/>
    <row r="83" spans="3:4" ht="11.25">
      <c r="C83" s="148" t="s">
        <v>79</v>
      </c>
      <c r="D83" s="149"/>
    </row>
    <row r="85" spans="4:6" ht="11.25">
      <c r="D85" s="129" t="s">
        <v>80</v>
      </c>
      <c r="E85" s="129"/>
      <c r="F85" s="129"/>
    </row>
    <row r="87" spans="5:9" ht="11.25">
      <c r="E87" s="11" t="s">
        <v>81</v>
      </c>
      <c r="F87" s="10" t="s">
        <v>82</v>
      </c>
      <c r="G87" s="10"/>
      <c r="H87" s="10"/>
      <c r="I87" s="10"/>
    </row>
    <row r="88" spans="5:9" ht="11.25">
      <c r="E88" s="10"/>
      <c r="F88" s="10" t="s">
        <v>83</v>
      </c>
      <c r="G88" s="10"/>
      <c r="H88" s="10"/>
      <c r="I88" s="10"/>
    </row>
    <row r="89" spans="5:9" ht="11.25">
      <c r="E89" s="10"/>
      <c r="F89" s="10" t="s">
        <v>86</v>
      </c>
      <c r="G89" s="10"/>
      <c r="H89" s="10"/>
      <c r="I89" s="10"/>
    </row>
    <row r="90" spans="5:9" ht="11.25">
      <c r="E90" s="10"/>
      <c r="F90" s="10" t="s">
        <v>87</v>
      </c>
      <c r="G90" s="10"/>
      <c r="H90" s="10"/>
      <c r="I90" s="10"/>
    </row>
  </sheetData>
  <sheetProtection/>
  <mergeCells count="13">
    <mergeCell ref="H5:L5"/>
    <mergeCell ref="C83:D83"/>
    <mergeCell ref="B20:L20"/>
    <mergeCell ref="C5:E5"/>
    <mergeCell ref="B7:C7"/>
    <mergeCell ref="D85:F85"/>
    <mergeCell ref="H7:I7"/>
    <mergeCell ref="K7:L7"/>
    <mergeCell ref="H9:I10"/>
    <mergeCell ref="K9:L11"/>
    <mergeCell ref="E7:F7"/>
    <mergeCell ref="H27:L27"/>
    <mergeCell ref="H22:K22"/>
  </mergeCells>
  <printOptions/>
  <pageMargins left="0.24" right="0.24" top="0.22" bottom="0.18" header="0.22" footer="0.18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37890625" style="58" customWidth="1"/>
    <col min="2" max="3" width="9.125" style="58" customWidth="1"/>
    <col min="4" max="4" width="12.625" style="58" customWidth="1"/>
    <col min="5" max="5" width="11.125" style="58" customWidth="1"/>
    <col min="6" max="6" width="12.875" style="58" customWidth="1"/>
    <col min="7" max="7" width="9.125" style="58" customWidth="1"/>
    <col min="8" max="8" width="7.25390625" style="58" customWidth="1"/>
    <col min="9" max="9" width="13.00390625" style="58" customWidth="1"/>
    <col min="10" max="16384" width="9.125" style="58" customWidth="1"/>
  </cols>
  <sheetData>
    <row r="2" s="3" customFormat="1" ht="18">
      <c r="B2" s="57" t="s">
        <v>88</v>
      </c>
    </row>
    <row r="4" spans="3:7" ht="12.75">
      <c r="C4" s="150" t="s">
        <v>95</v>
      </c>
      <c r="D4" s="150"/>
      <c r="E4" s="150"/>
      <c r="F4" s="150"/>
      <c r="G4" s="150"/>
    </row>
    <row r="7" spans="3:7" ht="12.75">
      <c r="C7" s="59" t="s">
        <v>0</v>
      </c>
      <c r="G7" s="59" t="s">
        <v>89</v>
      </c>
    </row>
    <row r="10" ht="12.75">
      <c r="E10" s="59" t="s">
        <v>2</v>
      </c>
    </row>
    <row r="13" spans="4:6" ht="12.75">
      <c r="D13" s="158" t="s">
        <v>92</v>
      </c>
      <c r="E13" s="158"/>
      <c r="F13" s="158"/>
    </row>
    <row r="15" spans="9:10" ht="12.75">
      <c r="I15" s="152" t="s">
        <v>90</v>
      </c>
      <c r="J15" s="153"/>
    </row>
    <row r="16" spans="5:10" ht="12.75" customHeight="1">
      <c r="E16" s="60" t="s">
        <v>94</v>
      </c>
      <c r="I16" s="154"/>
      <c r="J16" s="155"/>
    </row>
    <row r="18" spans="9:10" ht="12.75">
      <c r="I18" s="156" t="s">
        <v>91</v>
      </c>
      <c r="J18" s="157"/>
    </row>
    <row r="20" spans="3:7" ht="12.75">
      <c r="C20" s="151" t="s">
        <v>93</v>
      </c>
      <c r="D20" s="151"/>
      <c r="E20" s="151"/>
      <c r="F20" s="151"/>
      <c r="G20" s="151"/>
    </row>
  </sheetData>
  <sheetProtection/>
  <mergeCells count="5">
    <mergeCell ref="C4:G4"/>
    <mergeCell ref="C20:G20"/>
    <mergeCell ref="I15:J16"/>
    <mergeCell ref="I18:J18"/>
    <mergeCell ref="D13:F13"/>
  </mergeCells>
  <printOptions/>
  <pageMargins left="0.45" right="0.54" top="0.72" bottom="1" header="0.5" footer="0.5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pane ySplit="4" topLeftCell="A5" activePane="bottomLeft" state="frozen"/>
      <selection pane="topLeft" activeCell="B6" sqref="B6"/>
      <selection pane="bottomLeft" activeCell="A5" sqref="A5"/>
    </sheetView>
  </sheetViews>
  <sheetFormatPr defaultColWidth="9.00390625" defaultRowHeight="12.75"/>
  <cols>
    <col min="1" max="1" width="3.375" style="74" customWidth="1"/>
    <col min="2" max="2" width="11.75390625" style="76" customWidth="1"/>
    <col min="3" max="3" width="45.625" style="0" customWidth="1"/>
    <col min="4" max="4" width="11.125" style="0" customWidth="1"/>
    <col min="5" max="5" width="44.75390625" style="0" customWidth="1"/>
  </cols>
  <sheetData>
    <row r="2" spans="1:2" s="3" customFormat="1" ht="18">
      <c r="A2" s="56"/>
      <c r="B2" s="77" t="s">
        <v>104</v>
      </c>
    </row>
    <row r="3" spans="1:2" s="3" customFormat="1" ht="11.25" customHeight="1" thickBot="1">
      <c r="A3" s="56"/>
      <c r="B3" s="75"/>
    </row>
    <row r="4" spans="1:5" s="78" customFormat="1" ht="33.75" customHeight="1">
      <c r="A4" s="79"/>
      <c r="B4" s="82" t="s">
        <v>105</v>
      </c>
      <c r="C4" s="83" t="s">
        <v>106</v>
      </c>
      <c r="D4" s="83" t="s">
        <v>107</v>
      </c>
      <c r="E4" s="84" t="s">
        <v>108</v>
      </c>
    </row>
    <row r="5" spans="1:5" s="69" customFormat="1" ht="33.75">
      <c r="A5" s="71"/>
      <c r="B5" s="85" t="s">
        <v>110</v>
      </c>
      <c r="C5" s="80" t="s">
        <v>109</v>
      </c>
      <c r="D5" s="80" t="s">
        <v>139</v>
      </c>
      <c r="E5" s="86" t="s">
        <v>113</v>
      </c>
    </row>
    <row r="6" spans="1:5" s="69" customFormat="1" ht="22.5">
      <c r="A6" s="71"/>
      <c r="B6" s="87" t="s">
        <v>111</v>
      </c>
      <c r="C6" s="66" t="s">
        <v>96</v>
      </c>
      <c r="D6" s="64" t="s">
        <v>139</v>
      </c>
      <c r="E6" s="88" t="s">
        <v>113</v>
      </c>
    </row>
    <row r="7" spans="1:5" s="69" customFormat="1" ht="12.75">
      <c r="A7" s="71"/>
      <c r="B7" s="87" t="s">
        <v>112</v>
      </c>
      <c r="C7" s="66" t="s">
        <v>97</v>
      </c>
      <c r="D7" s="64" t="s">
        <v>98</v>
      </c>
      <c r="E7" s="88"/>
    </row>
    <row r="8" spans="1:5" ht="12.75">
      <c r="A8" s="72"/>
      <c r="B8" s="90" t="s">
        <v>99</v>
      </c>
      <c r="C8" s="63"/>
      <c r="D8" s="62"/>
      <c r="E8" s="91"/>
    </row>
    <row r="9" spans="1:5" ht="22.5">
      <c r="A9" s="71"/>
      <c r="B9" s="87" t="s">
        <v>119</v>
      </c>
      <c r="C9" s="64" t="s">
        <v>100</v>
      </c>
      <c r="D9" s="65" t="s">
        <v>98</v>
      </c>
      <c r="E9" s="92" t="s">
        <v>114</v>
      </c>
    </row>
    <row r="10" spans="1:5" ht="56.25">
      <c r="A10" s="71"/>
      <c r="B10" s="87" t="s">
        <v>120</v>
      </c>
      <c r="C10" s="64" t="s">
        <v>118</v>
      </c>
      <c r="D10" s="67" t="s">
        <v>98</v>
      </c>
      <c r="E10" s="92" t="s">
        <v>115</v>
      </c>
    </row>
    <row r="11" spans="1:5" ht="22.5">
      <c r="A11" s="73"/>
      <c r="B11" s="87" t="s">
        <v>121</v>
      </c>
      <c r="C11" s="64" t="s">
        <v>116</v>
      </c>
      <c r="D11" s="66" t="s">
        <v>98</v>
      </c>
      <c r="E11" s="92" t="s">
        <v>117</v>
      </c>
    </row>
    <row r="12" spans="1:5" ht="12.75">
      <c r="A12" s="73"/>
      <c r="B12" s="90" t="s">
        <v>101</v>
      </c>
      <c r="C12" s="64"/>
      <c r="D12" s="66"/>
      <c r="E12" s="93"/>
    </row>
    <row r="13" spans="1:5" ht="22.5">
      <c r="A13" s="71"/>
      <c r="B13" s="87" t="s">
        <v>122</v>
      </c>
      <c r="C13" s="67" t="s">
        <v>102</v>
      </c>
      <c r="D13" s="67" t="s">
        <v>98</v>
      </c>
      <c r="E13" s="89"/>
    </row>
    <row r="14" spans="1:5" ht="33.75" customHeight="1">
      <c r="A14" s="71"/>
      <c r="B14" s="87" t="s">
        <v>123</v>
      </c>
      <c r="C14" s="67" t="s">
        <v>127</v>
      </c>
      <c r="D14" s="64" t="s">
        <v>139</v>
      </c>
      <c r="E14" s="94" t="s">
        <v>124</v>
      </c>
    </row>
    <row r="15" spans="1:5" ht="22.5">
      <c r="A15" s="71"/>
      <c r="B15" s="87" t="s">
        <v>125</v>
      </c>
      <c r="C15" s="67" t="s">
        <v>103</v>
      </c>
      <c r="D15" s="68" t="s">
        <v>126</v>
      </c>
      <c r="E15" s="95" t="s">
        <v>128</v>
      </c>
    </row>
    <row r="16" spans="1:5" ht="33.75">
      <c r="A16" s="71"/>
      <c r="B16" s="87" t="s">
        <v>131</v>
      </c>
      <c r="C16" s="67" t="s">
        <v>129</v>
      </c>
      <c r="D16" s="64" t="s">
        <v>139</v>
      </c>
      <c r="E16" s="96" t="s">
        <v>130</v>
      </c>
    </row>
    <row r="17" spans="1:5" ht="22.5">
      <c r="A17" s="71"/>
      <c r="B17" s="87" t="s">
        <v>132</v>
      </c>
      <c r="C17" s="67" t="s">
        <v>133</v>
      </c>
      <c r="D17" s="68" t="s">
        <v>135</v>
      </c>
      <c r="E17" s="95" t="s">
        <v>134</v>
      </c>
    </row>
    <row r="18" spans="1:5" ht="12.75">
      <c r="A18" s="73"/>
      <c r="B18" s="90" t="s">
        <v>148</v>
      </c>
      <c r="C18" s="64"/>
      <c r="D18" s="66"/>
      <c r="E18" s="97"/>
    </row>
    <row r="19" spans="1:5" ht="22.5">
      <c r="A19" s="71"/>
      <c r="B19" s="87" t="s">
        <v>136</v>
      </c>
      <c r="C19" s="64" t="s">
        <v>137</v>
      </c>
      <c r="D19" s="66" t="s">
        <v>138</v>
      </c>
      <c r="E19" s="93"/>
    </row>
    <row r="20" spans="1:5" ht="12.75">
      <c r="A20" s="72"/>
      <c r="B20" s="90" t="s">
        <v>149</v>
      </c>
      <c r="C20" s="61"/>
      <c r="D20" s="62"/>
      <c r="E20" s="91"/>
    </row>
    <row r="21" spans="1:5" s="70" customFormat="1" ht="67.5">
      <c r="A21" s="71"/>
      <c r="B21" s="87" t="s">
        <v>140</v>
      </c>
      <c r="C21" s="64" t="s">
        <v>141</v>
      </c>
      <c r="D21" s="64" t="s">
        <v>139</v>
      </c>
      <c r="E21" s="92" t="s">
        <v>142</v>
      </c>
    </row>
    <row r="22" spans="1:5" ht="22.5">
      <c r="A22" s="71"/>
      <c r="B22" s="87" t="s">
        <v>143</v>
      </c>
      <c r="C22" s="64" t="s">
        <v>144</v>
      </c>
      <c r="D22" s="66" t="s">
        <v>98</v>
      </c>
      <c r="E22" s="93"/>
    </row>
    <row r="23" spans="1:5" ht="13.5" thickBot="1">
      <c r="A23" s="71"/>
      <c r="B23" s="98" t="s">
        <v>146</v>
      </c>
      <c r="C23" s="99" t="s">
        <v>145</v>
      </c>
      <c r="D23" s="100" t="s">
        <v>147</v>
      </c>
      <c r="E23" s="101"/>
    </row>
  </sheetData>
  <sheetProtection/>
  <printOptions/>
  <pageMargins left="0.35" right="0.24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8.125" style="103" customWidth="1"/>
    <col min="2" max="2" width="10.25390625" style="102" customWidth="1"/>
    <col min="3" max="3" width="9.125" style="103" customWidth="1"/>
    <col min="4" max="4" width="12.625" style="103" customWidth="1"/>
    <col min="5" max="5" width="13.00390625" style="103" customWidth="1"/>
    <col min="6" max="6" width="11.375" style="103" customWidth="1"/>
    <col min="7" max="7" width="14.00390625" style="103" customWidth="1"/>
    <col min="8" max="8" width="14.125" style="103" customWidth="1"/>
    <col min="9" max="16384" width="9.125" style="103" customWidth="1"/>
  </cols>
  <sheetData>
    <row r="2" ht="18">
      <c r="A2" s="77" t="s">
        <v>183</v>
      </c>
    </row>
    <row r="5" spans="1:3" ht="12">
      <c r="A5" s="104" t="s">
        <v>150</v>
      </c>
      <c r="B5" s="105">
        <v>30</v>
      </c>
      <c r="C5" s="104" t="s">
        <v>151</v>
      </c>
    </row>
    <row r="6" spans="1:7" s="78" customFormat="1" ht="22.5">
      <c r="A6" s="81" t="s">
        <v>152</v>
      </c>
      <c r="B6" s="81" t="s">
        <v>153</v>
      </c>
      <c r="C6" s="81" t="s">
        <v>154</v>
      </c>
      <c r="D6" s="81" t="s">
        <v>155</v>
      </c>
      <c r="E6" s="81" t="s">
        <v>156</v>
      </c>
      <c r="F6" s="81" t="s">
        <v>157</v>
      </c>
      <c r="G6" s="106" t="s">
        <v>158</v>
      </c>
    </row>
    <row r="7" spans="1:7" ht="12">
      <c r="A7" s="107" t="s">
        <v>159</v>
      </c>
      <c r="B7" s="108" t="s">
        <v>160</v>
      </c>
      <c r="C7" s="109">
        <v>100</v>
      </c>
      <c r="D7" s="109">
        <v>100</v>
      </c>
      <c r="E7" s="107">
        <f>D7*C7</f>
        <v>10000</v>
      </c>
      <c r="F7" s="110">
        <f>E7/C7/B$5</f>
        <v>3.3333333333333335</v>
      </c>
      <c r="G7" s="111"/>
    </row>
    <row r="8" spans="1:7" ht="12">
      <c r="A8" s="107" t="s">
        <v>161</v>
      </c>
      <c r="B8" s="108" t="s">
        <v>160</v>
      </c>
      <c r="C8" s="109">
        <v>25</v>
      </c>
      <c r="D8" s="107">
        <v>0</v>
      </c>
      <c r="E8" s="107">
        <f>D8*C8</f>
        <v>0</v>
      </c>
      <c r="F8" s="110">
        <f>E8/C8/B$5</f>
        <v>0</v>
      </c>
      <c r="G8" s="111"/>
    </row>
    <row r="9" spans="1:7" s="116" customFormat="1" ht="12">
      <c r="A9" s="112" t="s">
        <v>162</v>
      </c>
      <c r="B9" s="113" t="s">
        <v>160</v>
      </c>
      <c r="C9" s="112">
        <f>SUM(C7:C8)</f>
        <v>125</v>
      </c>
      <c r="D9" s="112">
        <f>SUMPRODUCT(C7:C8,D7:D8)/C9</f>
        <v>80</v>
      </c>
      <c r="E9" s="112">
        <f>SUM(E7:E8)</f>
        <v>10000</v>
      </c>
      <c r="F9" s="114">
        <f>E9/C9/B$5</f>
        <v>2.6666666666666665</v>
      </c>
      <c r="G9" s="115">
        <f>F9*C9*B5</f>
        <v>10000</v>
      </c>
    </row>
    <row r="11" spans="1:4" ht="12">
      <c r="A11" s="107" t="s">
        <v>164</v>
      </c>
      <c r="B11" s="108" t="s">
        <v>165</v>
      </c>
      <c r="C11" s="118">
        <f>C8/C9</f>
        <v>0.2</v>
      </c>
      <c r="D11" s="117" t="s">
        <v>163</v>
      </c>
    </row>
    <row r="12" spans="1:3" ht="12">
      <c r="A12" s="107" t="s">
        <v>166</v>
      </c>
      <c r="B12" s="108" t="s">
        <v>165</v>
      </c>
      <c r="C12" s="118">
        <f>C8/C7</f>
        <v>0.25</v>
      </c>
    </row>
    <row r="14" spans="1:3" ht="12">
      <c r="A14" s="107" t="s">
        <v>167</v>
      </c>
      <c r="B14" s="108" t="s">
        <v>168</v>
      </c>
      <c r="C14" s="110">
        <f>F7</f>
        <v>3.3333333333333335</v>
      </c>
    </row>
    <row r="15" spans="1:3" ht="12">
      <c r="A15" s="107" t="s">
        <v>169</v>
      </c>
      <c r="B15" s="108" t="s">
        <v>170</v>
      </c>
      <c r="C15" s="107">
        <f>B5</f>
        <v>30</v>
      </c>
    </row>
    <row r="16" spans="1:3" ht="12">
      <c r="A16" s="107" t="s">
        <v>171</v>
      </c>
      <c r="B16" s="108" t="s">
        <v>165</v>
      </c>
      <c r="C16" s="118">
        <f>C12</f>
        <v>0.25</v>
      </c>
    </row>
    <row r="17" spans="1:3" ht="12">
      <c r="A17" s="107" t="s">
        <v>172</v>
      </c>
      <c r="B17" s="108" t="s">
        <v>173</v>
      </c>
      <c r="C17" s="107">
        <f>C9</f>
        <v>125</v>
      </c>
    </row>
    <row r="18" spans="1:3" ht="12">
      <c r="A18" s="107" t="s">
        <v>101</v>
      </c>
      <c r="B18" s="108" t="s">
        <v>174</v>
      </c>
      <c r="C18" s="107">
        <v>5</v>
      </c>
    </row>
    <row r="20" spans="1:3" s="116" customFormat="1" ht="12">
      <c r="A20" s="112" t="s">
        <v>175</v>
      </c>
      <c r="B20" s="113" t="s">
        <v>176</v>
      </c>
      <c r="C20" s="112">
        <f>C14*C15/(1+C16)*C17*C18</f>
        <v>50000</v>
      </c>
    </row>
    <row r="21" spans="1:3" ht="12">
      <c r="A21" s="119" t="s">
        <v>177</v>
      </c>
      <c r="B21" s="120"/>
      <c r="C21" s="111"/>
    </row>
    <row r="22" spans="1:3" ht="12">
      <c r="A22" s="111" t="s">
        <v>178</v>
      </c>
      <c r="B22" s="120" t="s">
        <v>168</v>
      </c>
      <c r="C22" s="121">
        <f>C14/(1+C16)</f>
        <v>2.666666666666667</v>
      </c>
    </row>
    <row r="23" spans="1:3" ht="12">
      <c r="A23" s="111" t="s">
        <v>179</v>
      </c>
      <c r="B23" s="120" t="s">
        <v>180</v>
      </c>
      <c r="C23" s="111">
        <f>C14/(1+C16)*B5</f>
        <v>80.00000000000001</v>
      </c>
    </row>
    <row r="24" spans="1:3" ht="12">
      <c r="A24" s="111" t="s">
        <v>181</v>
      </c>
      <c r="B24" s="120" t="s">
        <v>182</v>
      </c>
      <c r="C24" s="111">
        <f>C14/(1+C16)*B5*C17</f>
        <v>10000.000000000002</v>
      </c>
    </row>
  </sheetData>
  <sheetProtection/>
  <printOptions/>
  <pageMargins left="0.36" right="0.29" top="1" bottom="1" header="0.5" footer="0.5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pane ySplit="4" topLeftCell="A5" activePane="bottomLeft" state="frozen"/>
      <selection pane="topLeft" activeCell="B6" sqref="B6"/>
      <selection pane="bottomLeft" activeCell="A5" sqref="A5"/>
    </sheetView>
  </sheetViews>
  <sheetFormatPr defaultColWidth="9.00390625" defaultRowHeight="12.75"/>
  <cols>
    <col min="1" max="1" width="3.00390625" style="74" customWidth="1"/>
    <col min="2" max="2" width="13.25390625" style="76" customWidth="1"/>
    <col min="3" max="3" width="44.25390625" style="0" customWidth="1"/>
    <col min="4" max="4" width="14.00390625" style="0" customWidth="1"/>
    <col min="5" max="5" width="41.625" style="0" customWidth="1"/>
  </cols>
  <sheetData>
    <row r="2" spans="1:2" s="3" customFormat="1" ht="18">
      <c r="A2" s="56"/>
      <c r="B2" s="77" t="s">
        <v>190</v>
      </c>
    </row>
    <row r="3" spans="1:2" s="3" customFormat="1" ht="11.25" customHeight="1" thickBot="1">
      <c r="A3" s="56"/>
      <c r="B3" s="75"/>
    </row>
    <row r="4" spans="2:5" ht="36" customHeight="1">
      <c r="B4" s="82" t="s">
        <v>105</v>
      </c>
      <c r="C4" s="83" t="s">
        <v>106</v>
      </c>
      <c r="D4" s="83" t="s">
        <v>107</v>
      </c>
      <c r="E4" s="84" t="s">
        <v>108</v>
      </c>
    </row>
    <row r="5" spans="1:5" s="1" customFormat="1" ht="12.75">
      <c r="A5" s="122"/>
      <c r="B5" s="124" t="s">
        <v>184</v>
      </c>
      <c r="C5" s="123"/>
      <c r="D5" s="123"/>
      <c r="E5" s="125"/>
    </row>
    <row r="6" spans="1:5" s="2" customFormat="1" ht="33.75">
      <c r="A6" s="73"/>
      <c r="B6" s="87" t="s">
        <v>110</v>
      </c>
      <c r="C6" s="64" t="s">
        <v>191</v>
      </c>
      <c r="D6" s="66" t="s">
        <v>98</v>
      </c>
      <c r="E6" s="88" t="s">
        <v>192</v>
      </c>
    </row>
    <row r="7" spans="1:5" s="1" customFormat="1" ht="22.5">
      <c r="A7" s="122"/>
      <c r="B7" s="87" t="s">
        <v>111</v>
      </c>
      <c r="C7" s="64" t="s">
        <v>187</v>
      </c>
      <c r="D7" s="66" t="s">
        <v>193</v>
      </c>
      <c r="E7" s="88" t="s">
        <v>198</v>
      </c>
    </row>
    <row r="8" spans="1:5" s="1" customFormat="1" ht="22.5">
      <c r="A8" s="122"/>
      <c r="B8" s="87" t="s">
        <v>112</v>
      </c>
      <c r="C8" s="64" t="s">
        <v>186</v>
      </c>
      <c r="D8" s="66" t="s">
        <v>193</v>
      </c>
      <c r="E8" s="88" t="s">
        <v>194</v>
      </c>
    </row>
    <row r="9" spans="1:5" s="1" customFormat="1" ht="22.5">
      <c r="A9" s="122"/>
      <c r="B9" s="87" t="s">
        <v>119</v>
      </c>
      <c r="C9" s="64" t="s">
        <v>195</v>
      </c>
      <c r="D9" s="66" t="s">
        <v>196</v>
      </c>
      <c r="E9" s="88" t="s">
        <v>206</v>
      </c>
    </row>
    <row r="10" spans="1:5" s="2" customFormat="1" ht="22.5">
      <c r="A10" s="73"/>
      <c r="B10" s="87" t="s">
        <v>120</v>
      </c>
      <c r="C10" s="64" t="s">
        <v>197</v>
      </c>
      <c r="D10" s="66" t="s">
        <v>98</v>
      </c>
      <c r="E10" s="126"/>
    </row>
    <row r="11" spans="1:5" s="1" customFormat="1" ht="33.75">
      <c r="A11" s="122"/>
      <c r="B11" s="87" t="s">
        <v>121</v>
      </c>
      <c r="C11" s="64" t="s">
        <v>185</v>
      </c>
      <c r="D11" s="66" t="s">
        <v>98</v>
      </c>
      <c r="E11" s="88" t="s">
        <v>198</v>
      </c>
    </row>
    <row r="12" spans="1:5" s="1" customFormat="1" ht="22.5">
      <c r="A12" s="122"/>
      <c r="B12" s="87" t="s">
        <v>122</v>
      </c>
      <c r="C12" s="64" t="s">
        <v>199</v>
      </c>
      <c r="D12" s="66" t="s">
        <v>200</v>
      </c>
      <c r="E12" s="88" t="s">
        <v>206</v>
      </c>
    </row>
    <row r="13" spans="1:5" s="1" customFormat="1" ht="12.75">
      <c r="A13" s="122"/>
      <c r="B13" s="90" t="s">
        <v>188</v>
      </c>
      <c r="C13" s="62"/>
      <c r="D13" s="62"/>
      <c r="E13" s="127"/>
    </row>
    <row r="14" spans="1:5" s="2" customFormat="1" ht="33.75">
      <c r="A14" s="73"/>
      <c r="B14" s="87" t="s">
        <v>123</v>
      </c>
      <c r="C14" s="64" t="s">
        <v>201</v>
      </c>
      <c r="D14" s="66" t="s">
        <v>98</v>
      </c>
      <c r="E14" s="126"/>
    </row>
    <row r="15" spans="1:5" ht="22.5">
      <c r="A15" s="73"/>
      <c r="B15" s="87" t="s">
        <v>125</v>
      </c>
      <c r="C15" s="64" t="s">
        <v>116</v>
      </c>
      <c r="D15" s="66" t="s">
        <v>98</v>
      </c>
      <c r="E15" s="88" t="s">
        <v>202</v>
      </c>
    </row>
    <row r="16" spans="1:5" ht="12.75">
      <c r="A16" s="73"/>
      <c r="B16" s="87" t="s">
        <v>131</v>
      </c>
      <c r="C16" s="64" t="s">
        <v>203</v>
      </c>
      <c r="D16" s="66" t="s">
        <v>98</v>
      </c>
      <c r="E16" s="88"/>
    </row>
    <row r="17" spans="1:5" s="1" customFormat="1" ht="22.5">
      <c r="A17" s="122"/>
      <c r="B17" s="87" t="s">
        <v>132</v>
      </c>
      <c r="C17" s="64" t="s">
        <v>204</v>
      </c>
      <c r="D17" s="66" t="s">
        <v>207</v>
      </c>
      <c r="E17" s="88" t="s">
        <v>205</v>
      </c>
    </row>
    <row r="18" spans="1:5" s="1" customFormat="1" ht="12.75">
      <c r="A18" s="122"/>
      <c r="B18" s="90" t="s">
        <v>189</v>
      </c>
      <c r="C18" s="62"/>
      <c r="D18" s="62"/>
      <c r="E18" s="127"/>
    </row>
    <row r="19" spans="1:5" s="2" customFormat="1" ht="11.25" customHeight="1">
      <c r="A19" s="73"/>
      <c r="B19" s="87" t="s">
        <v>136</v>
      </c>
      <c r="C19" s="64" t="s">
        <v>208</v>
      </c>
      <c r="D19" s="66" t="s">
        <v>210</v>
      </c>
      <c r="E19" s="88" t="s">
        <v>209</v>
      </c>
    </row>
    <row r="20" spans="1:5" s="1" customFormat="1" ht="12.75">
      <c r="A20" s="122"/>
      <c r="B20" s="90" t="s">
        <v>211</v>
      </c>
      <c r="C20" s="62"/>
      <c r="D20" s="62"/>
      <c r="E20" s="127"/>
    </row>
    <row r="21" spans="1:5" s="1" customFormat="1" ht="22.5">
      <c r="A21" s="122"/>
      <c r="B21" s="87" t="s">
        <v>140</v>
      </c>
      <c r="C21" s="64" t="s">
        <v>212</v>
      </c>
      <c r="D21" s="66" t="s">
        <v>98</v>
      </c>
      <c r="E21" s="127"/>
    </row>
    <row r="22" spans="1:5" s="1" customFormat="1" ht="33.75" customHeight="1">
      <c r="A22" s="122"/>
      <c r="B22" s="87" t="s">
        <v>143</v>
      </c>
      <c r="C22" s="64" t="s">
        <v>219</v>
      </c>
      <c r="D22" s="64" t="s">
        <v>139</v>
      </c>
      <c r="E22" s="92" t="s">
        <v>213</v>
      </c>
    </row>
    <row r="23" spans="1:5" s="1" customFormat="1" ht="22.5">
      <c r="A23" s="122"/>
      <c r="B23" s="87" t="s">
        <v>146</v>
      </c>
      <c r="C23" s="64" t="s">
        <v>218</v>
      </c>
      <c r="D23" s="66" t="s">
        <v>214</v>
      </c>
      <c r="E23" s="127"/>
    </row>
    <row r="24" spans="1:5" s="1" customFormat="1" ht="12.75">
      <c r="A24" s="122"/>
      <c r="B24" s="90" t="s">
        <v>215</v>
      </c>
      <c r="C24" s="64"/>
      <c r="D24" s="66"/>
      <c r="E24" s="127"/>
    </row>
    <row r="25" spans="1:5" s="1" customFormat="1" ht="13.5" thickBot="1">
      <c r="A25" s="122"/>
      <c r="B25" s="98" t="s">
        <v>216</v>
      </c>
      <c r="C25" s="99" t="s">
        <v>217</v>
      </c>
      <c r="D25" s="100" t="s">
        <v>220</v>
      </c>
      <c r="E25" s="128"/>
    </row>
  </sheetData>
  <sheetProtection/>
  <printOptions/>
  <pageMargins left="0.27" right="0.38" top="1" bottom="1" header="0.5" footer="0.5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Economica.pro</dc:creator>
  <cp:keywords/>
  <dc:description/>
  <cp:lastModifiedBy>DELL</cp:lastModifiedBy>
  <cp:lastPrinted>2005-07-21T10:07:34Z</cp:lastPrinted>
  <dcterms:created xsi:type="dcterms:W3CDTF">2005-05-30T20:07:00Z</dcterms:created>
  <dcterms:modified xsi:type="dcterms:W3CDTF">2017-06-18T08:33:07Z</dcterms:modified>
  <cp:category/>
  <cp:version/>
  <cp:contentType/>
  <cp:contentStatus/>
</cp:coreProperties>
</file>